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wtg6d\Desktop\"/>
    </mc:Choice>
  </mc:AlternateContent>
  <bookViews>
    <workbookView xWindow="120" yWindow="75" windowWidth="15120" windowHeight="8520"/>
  </bookViews>
  <sheets>
    <sheet name="Monte Carlo NPV" sheetId="5" r:id="rId1"/>
    <sheet name="NPV-Sensitivity Analysis" sheetId="2" r:id="rId2"/>
    <sheet name="Sheet3" sheetId="6" r:id="rId3"/>
  </sheets>
  <definedNames>
    <definedName name="_xlnm._FilterDatabase" localSheetId="0" hidden="1">'Monte Carlo NPV'!$A$34:$F$213</definedName>
  </definedNames>
  <calcPr calcId="152511"/>
</workbook>
</file>

<file path=xl/calcChain.xml><?xml version="1.0" encoding="utf-8"?>
<calcChain xmlns="http://schemas.openxmlformats.org/spreadsheetml/2006/main">
  <c r="P43" i="5" l="1"/>
  <c r="P44" i="5" s="1"/>
  <c r="P45" i="5" s="1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P56" i="5" s="1"/>
  <c r="P57" i="5" s="1"/>
  <c r="P58" i="5" s="1"/>
  <c r="P59" i="5" s="1"/>
  <c r="P60" i="5" s="1"/>
  <c r="P61" i="5" s="1"/>
  <c r="P38" i="5"/>
  <c r="C1041" i="5" l="1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 l="1"/>
  <c r="C212" i="5" l="1"/>
  <c r="C211" i="5" l="1"/>
  <c r="C210" i="5" l="1"/>
  <c r="C209" i="5" l="1"/>
  <c r="C208" i="5" l="1"/>
  <c r="C207" i="5" l="1"/>
  <c r="C206" i="5" l="1"/>
  <c r="C205" i="5" l="1"/>
  <c r="C204" i="5" l="1"/>
  <c r="C203" i="5" l="1"/>
  <c r="C202" i="5" l="1"/>
  <c r="C201" i="5" l="1"/>
  <c r="C200" i="5" l="1"/>
  <c r="C199" i="5" l="1"/>
  <c r="C198" i="5" l="1"/>
  <c r="C197" i="5" l="1"/>
  <c r="C196" i="5" l="1"/>
  <c r="C195" i="5" l="1"/>
  <c r="C194" i="5" l="1"/>
  <c r="C193" i="5" l="1"/>
  <c r="C192" i="5" l="1"/>
  <c r="C191" i="5" l="1"/>
  <c r="C190" i="5" l="1"/>
  <c r="C189" i="5" l="1"/>
  <c r="C188" i="5" l="1"/>
  <c r="C187" i="5" l="1"/>
  <c r="C186" i="5" l="1"/>
  <c r="C185" i="5" l="1"/>
  <c r="C184" i="5" l="1"/>
  <c r="C183" i="5" l="1"/>
  <c r="C182" i="5" l="1"/>
  <c r="C181" i="5" l="1"/>
  <c r="C180" i="5" l="1"/>
  <c r="C179" i="5" l="1"/>
  <c r="C178" i="5" l="1"/>
  <c r="C177" i="5" l="1"/>
  <c r="C176" i="5" l="1"/>
  <c r="C175" i="5" l="1"/>
  <c r="C174" i="5" l="1"/>
  <c r="C173" i="5" l="1"/>
  <c r="C172" i="5" l="1"/>
  <c r="C171" i="5" l="1"/>
  <c r="C170" i="5" l="1"/>
  <c r="C169" i="5" l="1"/>
  <c r="C168" i="5" l="1"/>
  <c r="C167" i="5" l="1"/>
  <c r="C166" i="5" l="1"/>
  <c r="C165" i="5" l="1"/>
  <c r="C164" i="5" l="1"/>
  <c r="C163" i="5" l="1"/>
  <c r="C162" i="5" l="1"/>
  <c r="C161" i="5" l="1"/>
  <c r="C160" i="5" l="1"/>
  <c r="C159" i="5" l="1"/>
  <c r="C158" i="5" l="1"/>
  <c r="C157" i="5" l="1"/>
  <c r="C156" i="5" l="1"/>
  <c r="C155" i="5" l="1"/>
  <c r="C154" i="5" l="1"/>
  <c r="C153" i="5" l="1"/>
  <c r="C152" i="5" l="1"/>
  <c r="C151" i="5" l="1"/>
  <c r="C150" i="5" l="1"/>
  <c r="C149" i="5" l="1"/>
  <c r="C148" i="5" l="1"/>
  <c r="C147" i="5" l="1"/>
  <c r="C146" i="5" l="1"/>
  <c r="C145" i="5" l="1"/>
  <c r="C144" i="5" l="1"/>
  <c r="C143" i="5" l="1"/>
  <c r="C142" i="5" l="1"/>
  <c r="C141" i="5"/>
  <c r="C140" i="5" l="1"/>
  <c r="C139" i="5" l="1"/>
  <c r="C138" i="5" l="1"/>
  <c r="C137" i="5" l="1"/>
  <c r="C136" i="5" l="1"/>
  <c r="C135" i="5" l="1"/>
  <c r="C134" i="5" l="1"/>
  <c r="C133" i="5" l="1"/>
  <c r="C132" i="5" l="1"/>
  <c r="C131" i="5" l="1"/>
  <c r="C130" i="5" l="1"/>
  <c r="C129" i="5" l="1"/>
  <c r="C128" i="5" l="1"/>
  <c r="C127" i="5" l="1"/>
  <c r="C126" i="5" l="1"/>
  <c r="C125" i="5" l="1"/>
  <c r="C124" i="5" l="1"/>
  <c r="C123" i="5" l="1"/>
  <c r="C122" i="5" l="1"/>
  <c r="C121" i="5" l="1"/>
  <c r="C120" i="5" l="1"/>
  <c r="C119" i="5" l="1"/>
  <c r="C118" i="5" l="1"/>
  <c r="C117" i="5" l="1"/>
  <c r="C116" i="5" l="1"/>
  <c r="C115" i="5" l="1"/>
  <c r="C114" i="5" l="1"/>
  <c r="C113" i="5" l="1"/>
  <c r="C112" i="5" l="1"/>
  <c r="C111" i="5" l="1"/>
  <c r="C110" i="5" l="1"/>
  <c r="C109" i="5" l="1"/>
  <c r="C108" i="5" l="1"/>
  <c r="C107" i="5" l="1"/>
  <c r="C106" i="5" l="1"/>
  <c r="C105" i="5" l="1"/>
  <c r="C104" i="5" l="1"/>
  <c r="C103" i="5" l="1"/>
  <c r="C102" i="5" l="1"/>
  <c r="C101" i="5" l="1"/>
  <c r="C100" i="5" l="1"/>
  <c r="C99" i="5" l="1"/>
  <c r="C98" i="5" l="1"/>
  <c r="C97" i="5" l="1"/>
  <c r="C96" i="5" l="1"/>
  <c r="C95" i="5" l="1"/>
  <c r="C94" i="5" l="1"/>
  <c r="C93" i="5" l="1"/>
  <c r="C92" i="5" l="1"/>
  <c r="C91" i="5" l="1"/>
  <c r="C90" i="5" l="1"/>
  <c r="C89" i="5" l="1"/>
  <c r="C88" i="5" l="1"/>
  <c r="C87" i="5" l="1"/>
  <c r="C86" i="5" l="1"/>
  <c r="C85" i="5" l="1"/>
  <c r="C84" i="5" l="1"/>
  <c r="C83" i="5" l="1"/>
  <c r="C82" i="5" l="1"/>
  <c r="C81" i="5" l="1"/>
  <c r="C80" i="5" l="1"/>
  <c r="C79" i="5" l="1"/>
  <c r="C78" i="5" l="1"/>
  <c r="C77" i="5" l="1"/>
  <c r="C76" i="5" l="1"/>
  <c r="C75" i="5" l="1"/>
  <c r="C74" i="5" l="1"/>
  <c r="C73" i="5" l="1"/>
  <c r="C72" i="5" l="1"/>
  <c r="C71" i="5" l="1"/>
  <c r="C70" i="5" l="1"/>
  <c r="C69" i="5" l="1"/>
  <c r="C68" i="5" l="1"/>
  <c r="C67" i="5" l="1"/>
  <c r="C66" i="5" l="1"/>
  <c r="C65" i="5" l="1"/>
  <c r="C64" i="5" l="1"/>
  <c r="C63" i="5" l="1"/>
  <c r="C62" i="5" l="1"/>
  <c r="C61" i="5" l="1"/>
  <c r="C60" i="5" l="1"/>
  <c r="C59" i="5" l="1"/>
  <c r="C58" i="5" l="1"/>
  <c r="C57" i="5" l="1"/>
  <c r="C56" i="5" l="1"/>
  <c r="C55" i="5"/>
  <c r="C54" i="5"/>
  <c r="C53" i="5"/>
  <c r="C52" i="5"/>
  <c r="C51" i="5"/>
  <c r="C50" i="5"/>
  <c r="C49" i="5"/>
  <c r="C48" i="5"/>
  <c r="C47" i="5"/>
  <c r="C46" i="5"/>
  <c r="C45" i="5"/>
  <c r="C44" i="5" l="1"/>
  <c r="D43" i="5"/>
  <c r="C43" i="5"/>
  <c r="L14" i="5" l="1"/>
  <c r="K14" i="5"/>
  <c r="J14" i="5"/>
  <c r="I14" i="5"/>
  <c r="H14" i="5"/>
  <c r="G14" i="5"/>
  <c r="F14" i="5"/>
  <c r="E14" i="5"/>
  <c r="D14" i="5"/>
  <c r="C14" i="5"/>
  <c r="C13" i="5" l="1"/>
  <c r="B13" i="5"/>
  <c r="B15" i="5" s="1"/>
  <c r="B16" i="5" s="1"/>
  <c r="L12" i="5"/>
  <c r="K12" i="5"/>
  <c r="J12" i="5" l="1"/>
  <c r="I12" i="5"/>
  <c r="H12" i="5"/>
  <c r="G12" i="5" l="1"/>
  <c r="F12" i="5"/>
  <c r="E12" i="5"/>
  <c r="D12" i="5"/>
  <c r="D13" i="5" s="1"/>
  <c r="C12" i="5"/>
  <c r="L13" i="2"/>
  <c r="K13" i="2"/>
  <c r="J13" i="2"/>
  <c r="I13" i="2"/>
  <c r="H13" i="2"/>
  <c r="G13" i="2"/>
  <c r="F13" i="2"/>
  <c r="E13" i="2"/>
  <c r="D13" i="2"/>
  <c r="C13" i="2"/>
  <c r="C12" i="2"/>
  <c r="B12" i="2"/>
  <c r="L11" i="2"/>
  <c r="K11" i="2"/>
  <c r="J11" i="2"/>
  <c r="I11" i="2"/>
  <c r="H11" i="2"/>
  <c r="G11" i="2"/>
  <c r="F11" i="2"/>
  <c r="E11" i="2"/>
  <c r="D11" i="2"/>
  <c r="C11" i="2"/>
  <c r="B14" i="2" l="1"/>
  <c r="E13" i="5"/>
  <c r="F13" i="5" s="1"/>
  <c r="C15" i="5"/>
  <c r="C16" i="5" s="1"/>
  <c r="D15" i="5" l="1"/>
  <c r="D16" i="5" s="1"/>
  <c r="G13" i="5"/>
  <c r="F15" i="5"/>
  <c r="E15" i="5"/>
  <c r="E16" i="5" l="1"/>
  <c r="H13" i="5"/>
  <c r="G15" i="5"/>
  <c r="H15" i="5" l="1"/>
  <c r="I13" i="5"/>
  <c r="F16" i="5"/>
  <c r="G16" i="5" s="1"/>
  <c r="J13" i="5" l="1"/>
  <c r="I15" i="5"/>
  <c r="H16" i="5"/>
  <c r="I16" i="5" l="1"/>
  <c r="K13" i="5"/>
  <c r="J15" i="5"/>
  <c r="L13" i="5" l="1"/>
  <c r="K15" i="5"/>
  <c r="J16" i="5"/>
  <c r="K16" i="5" l="1"/>
  <c r="L15" i="5"/>
  <c r="B18" i="5" s="1"/>
  <c r="B21" i="5"/>
  <c r="B20" i="5"/>
  <c r="B19" i="5"/>
  <c r="B42" i="5" s="1"/>
  <c r="C25" i="5" l="1"/>
  <c r="L16" i="5"/>
  <c r="B22" i="5" s="1"/>
  <c r="B40" i="5" l="1"/>
  <c r="B38" i="5"/>
  <c r="C42" i="5"/>
  <c r="B39" i="5"/>
  <c r="B37" i="5"/>
  <c r="B36" i="5"/>
  <c r="F43" i="5" l="1"/>
  <c r="F42" i="5"/>
  <c r="C37" i="5"/>
  <c r="E43" i="5"/>
  <c r="E42" i="5"/>
  <c r="D44" i="5"/>
  <c r="D45" i="5" s="1"/>
  <c r="C14" i="2"/>
  <c r="D12" i="2"/>
  <c r="D14" i="2" s="1"/>
  <c r="B15" i="2"/>
  <c r="E44" i="5" l="1"/>
  <c r="F44" i="5"/>
  <c r="E12" i="2"/>
  <c r="E14" i="2" s="1"/>
  <c r="C15" i="2"/>
  <c r="D15" i="2" s="1"/>
  <c r="E45" i="5"/>
  <c r="D46" i="5"/>
  <c r="F45" i="5"/>
  <c r="F12" i="2" l="1"/>
  <c r="F14" i="2" s="1"/>
  <c r="E15" i="2"/>
  <c r="E46" i="5"/>
  <c r="D47" i="5"/>
  <c r="F46" i="5"/>
  <c r="G12" i="2" l="1"/>
  <c r="H12" i="2" s="1"/>
  <c r="F15" i="2"/>
  <c r="E47" i="5"/>
  <c r="F47" i="5"/>
  <c r="D48" i="5"/>
  <c r="G14" i="2" l="1"/>
  <c r="G15" i="2" s="1"/>
  <c r="H14" i="2"/>
  <c r="I12" i="2"/>
  <c r="D49" i="5"/>
  <c r="E48" i="5"/>
  <c r="F48" i="5"/>
  <c r="H15" i="2" l="1"/>
  <c r="E49" i="5"/>
  <c r="D50" i="5"/>
  <c r="F49" i="5"/>
  <c r="J12" i="2"/>
  <c r="I14" i="2"/>
  <c r="I15" i="2" l="1"/>
  <c r="D51" i="5"/>
  <c r="F50" i="5"/>
  <c r="E50" i="5"/>
  <c r="J14" i="2"/>
  <c r="K12" i="2"/>
  <c r="J15" i="2" l="1"/>
  <c r="L12" i="2"/>
  <c r="B20" i="2" s="1"/>
  <c r="K14" i="2"/>
  <c r="E51" i="5"/>
  <c r="F51" i="5"/>
  <c r="R42" i="5" s="1"/>
  <c r="S42" i="5" s="1"/>
  <c r="D52" i="5"/>
  <c r="K15" i="2" l="1"/>
  <c r="D53" i="5"/>
  <c r="E52" i="5"/>
  <c r="F52" i="5"/>
  <c r="L14" i="2"/>
  <c r="B17" i="2" s="1"/>
  <c r="E36" i="2" s="1"/>
  <c r="B19" i="2"/>
  <c r="E50" i="2" s="1"/>
  <c r="B18" i="2"/>
  <c r="E53" i="5" l="1"/>
  <c r="D54" i="5"/>
  <c r="F53" i="5"/>
  <c r="L15" i="2"/>
  <c r="B21" i="2" s="1"/>
  <c r="E64" i="2" s="1"/>
  <c r="D55" i="5" l="1"/>
  <c r="E54" i="5"/>
  <c r="F54" i="5"/>
  <c r="E55" i="5" l="1"/>
  <c r="F55" i="5"/>
  <c r="D56" i="5"/>
  <c r="D57" i="5" l="1"/>
  <c r="E56" i="5"/>
  <c r="F56" i="5"/>
  <c r="E57" i="5" l="1"/>
  <c r="D58" i="5"/>
  <c r="F57" i="5"/>
  <c r="D59" i="5" l="1"/>
  <c r="E58" i="5"/>
  <c r="F58" i="5"/>
  <c r="E59" i="5" l="1"/>
  <c r="F59" i="5"/>
  <c r="D60" i="5"/>
  <c r="D61" i="5" l="1"/>
  <c r="E60" i="5"/>
  <c r="F60" i="5"/>
  <c r="R43" i="5" s="1"/>
  <c r="S43" i="5" s="1"/>
  <c r="E61" i="5" l="1"/>
  <c r="D62" i="5"/>
  <c r="F61" i="5"/>
  <c r="E62" i="5" l="1"/>
  <c r="D63" i="5"/>
  <c r="F62" i="5"/>
  <c r="E63" i="5" l="1"/>
  <c r="F63" i="5"/>
  <c r="D64" i="5"/>
  <c r="D65" i="5" l="1"/>
  <c r="E64" i="5"/>
  <c r="F64" i="5"/>
  <c r="E65" i="5" l="1"/>
  <c r="D66" i="5"/>
  <c r="F65" i="5"/>
  <c r="D67" i="5" l="1"/>
  <c r="F66" i="5"/>
  <c r="E66" i="5"/>
  <c r="E67" i="5" l="1"/>
  <c r="F67" i="5"/>
  <c r="D68" i="5"/>
  <c r="D69" i="5" l="1"/>
  <c r="E68" i="5"/>
  <c r="F68" i="5"/>
  <c r="E69" i="5" l="1"/>
  <c r="D70" i="5"/>
  <c r="F69" i="5"/>
  <c r="R44" i="5" l="1"/>
  <c r="S44" i="5" s="1"/>
  <c r="D71" i="5"/>
  <c r="E70" i="5"/>
  <c r="F70" i="5"/>
  <c r="E71" i="5" l="1"/>
  <c r="F71" i="5"/>
  <c r="D72" i="5"/>
  <c r="D73" i="5" l="1"/>
  <c r="E72" i="5"/>
  <c r="F72" i="5"/>
  <c r="E73" i="5" l="1"/>
  <c r="D74" i="5"/>
  <c r="F73" i="5"/>
  <c r="D75" i="5" l="1"/>
  <c r="E74" i="5"/>
  <c r="F74" i="5"/>
  <c r="E75" i="5" l="1"/>
  <c r="F75" i="5"/>
  <c r="D76" i="5"/>
  <c r="D77" i="5" l="1"/>
  <c r="E76" i="5"/>
  <c r="F76" i="5"/>
  <c r="E77" i="5" l="1"/>
  <c r="D78" i="5"/>
  <c r="F77" i="5"/>
  <c r="R45" i="5" s="1"/>
  <c r="S45" i="5" s="1"/>
  <c r="E78" i="5" l="1"/>
  <c r="D79" i="5"/>
  <c r="F78" i="5"/>
  <c r="E79" i="5" l="1"/>
  <c r="F79" i="5"/>
  <c r="D80" i="5"/>
  <c r="D81" i="5" l="1"/>
  <c r="E80" i="5"/>
  <c r="F80" i="5"/>
  <c r="E81" i="5" l="1"/>
  <c r="D82" i="5"/>
  <c r="F81" i="5"/>
  <c r="D83" i="5" l="1"/>
  <c r="F82" i="5"/>
  <c r="E82" i="5"/>
  <c r="E83" i="5" l="1"/>
  <c r="F83" i="5"/>
  <c r="D84" i="5"/>
  <c r="D85" i="5" l="1"/>
  <c r="E84" i="5"/>
  <c r="F84" i="5"/>
  <c r="E85" i="5" l="1"/>
  <c r="D86" i="5"/>
  <c r="F85" i="5"/>
  <c r="D87" i="5" l="1"/>
  <c r="E86" i="5"/>
  <c r="F86" i="5"/>
  <c r="R46" i="5" s="1"/>
  <c r="S46" i="5" s="1"/>
  <c r="E87" i="5" l="1"/>
  <c r="F87" i="5"/>
  <c r="D88" i="5"/>
  <c r="D89" i="5" l="1"/>
  <c r="E88" i="5"/>
  <c r="F88" i="5"/>
  <c r="E89" i="5" l="1"/>
  <c r="D90" i="5"/>
  <c r="F89" i="5"/>
  <c r="D91" i="5" l="1"/>
  <c r="E90" i="5"/>
  <c r="F90" i="5"/>
  <c r="E91" i="5" l="1"/>
  <c r="F91" i="5"/>
  <c r="D92" i="5"/>
  <c r="D93" i="5" l="1"/>
  <c r="E92" i="5"/>
  <c r="F92" i="5"/>
  <c r="E93" i="5" l="1"/>
  <c r="D94" i="5"/>
  <c r="F93" i="5"/>
  <c r="E94" i="5" l="1"/>
  <c r="D95" i="5"/>
  <c r="F94" i="5"/>
  <c r="E95" i="5" l="1"/>
  <c r="F95" i="5"/>
  <c r="R47" i="5" s="1"/>
  <c r="S47" i="5" s="1"/>
  <c r="D96" i="5"/>
  <c r="D97" i="5" l="1"/>
  <c r="E96" i="5"/>
  <c r="F96" i="5"/>
  <c r="E97" i="5" l="1"/>
  <c r="D98" i="5"/>
  <c r="F97" i="5"/>
  <c r="D99" i="5" l="1"/>
  <c r="F98" i="5"/>
  <c r="E98" i="5"/>
  <c r="E99" i="5" l="1"/>
  <c r="F99" i="5"/>
  <c r="D100" i="5"/>
  <c r="D101" i="5" l="1"/>
  <c r="E100" i="5"/>
  <c r="F100" i="5"/>
  <c r="E101" i="5" l="1"/>
  <c r="D102" i="5"/>
  <c r="F101" i="5"/>
  <c r="F102" i="5" l="1"/>
  <c r="D103" i="5"/>
  <c r="E102" i="5"/>
  <c r="E103" i="5" l="1"/>
  <c r="D104" i="5"/>
  <c r="F103" i="5"/>
  <c r="D105" i="5" l="1"/>
  <c r="E104" i="5"/>
  <c r="F104" i="5"/>
  <c r="R48" i="5" s="1"/>
  <c r="S48" i="5" s="1"/>
  <c r="E105" i="5" l="1"/>
  <c r="D106" i="5"/>
  <c r="F105" i="5"/>
  <c r="D107" i="5" l="1"/>
  <c r="F106" i="5"/>
  <c r="E106" i="5"/>
  <c r="E107" i="5" l="1"/>
  <c r="D108" i="5"/>
  <c r="F107" i="5"/>
  <c r="D109" i="5" l="1"/>
  <c r="E108" i="5"/>
  <c r="F108" i="5"/>
  <c r="E109" i="5" l="1"/>
  <c r="D110" i="5"/>
  <c r="F109" i="5"/>
  <c r="F110" i="5" l="1"/>
  <c r="E110" i="5"/>
  <c r="D111" i="5"/>
  <c r="E111" i="5" l="1"/>
  <c r="F111" i="5"/>
  <c r="D112" i="5"/>
  <c r="D113" i="5" l="1"/>
  <c r="E112" i="5"/>
  <c r="F112" i="5"/>
  <c r="D114" i="5" l="1"/>
  <c r="E113" i="5"/>
  <c r="F113" i="5"/>
  <c r="R49" i="5" s="1"/>
  <c r="S49" i="5" s="1"/>
  <c r="D115" i="5" l="1"/>
  <c r="E114" i="5"/>
  <c r="F114" i="5"/>
  <c r="D116" i="5" l="1"/>
  <c r="E115" i="5"/>
  <c r="F115" i="5"/>
  <c r="D117" i="5" l="1"/>
  <c r="E116" i="5"/>
  <c r="F116" i="5"/>
  <c r="D118" i="5" l="1"/>
  <c r="E117" i="5"/>
  <c r="F117" i="5"/>
  <c r="D119" i="5" l="1"/>
  <c r="F118" i="5"/>
  <c r="E118" i="5"/>
  <c r="E119" i="5" l="1"/>
  <c r="D120" i="5"/>
  <c r="F119" i="5"/>
  <c r="D121" i="5" l="1"/>
  <c r="E120" i="5"/>
  <c r="F120" i="5"/>
  <c r="D122" i="5" l="1"/>
  <c r="E121" i="5"/>
  <c r="F121" i="5"/>
  <c r="D123" i="5" l="1"/>
  <c r="E122" i="5"/>
  <c r="F122" i="5"/>
  <c r="R50" i="5" s="1"/>
  <c r="S50" i="5" s="1"/>
  <c r="D124" i="5" l="1"/>
  <c r="E123" i="5"/>
  <c r="F123" i="5"/>
  <c r="D125" i="5" l="1"/>
  <c r="E124" i="5"/>
  <c r="F124" i="5"/>
  <c r="D126" i="5" l="1"/>
  <c r="E125" i="5"/>
  <c r="F125" i="5"/>
  <c r="F126" i="5" l="1"/>
  <c r="D127" i="5"/>
  <c r="E126" i="5"/>
  <c r="E127" i="5" l="1"/>
  <c r="F127" i="5"/>
  <c r="D128" i="5"/>
  <c r="D129" i="5" l="1"/>
  <c r="E128" i="5"/>
  <c r="F128" i="5"/>
  <c r="D130" i="5" l="1"/>
  <c r="E129" i="5"/>
  <c r="F129" i="5"/>
  <c r="D131" i="5" l="1"/>
  <c r="E130" i="5"/>
  <c r="F130" i="5"/>
  <c r="D132" i="5" l="1"/>
  <c r="E131" i="5"/>
  <c r="F131" i="5"/>
  <c r="R51" i="5" s="1"/>
  <c r="S51" i="5" s="1"/>
  <c r="D133" i="5" l="1"/>
  <c r="E132" i="5"/>
  <c r="F132" i="5"/>
  <c r="D134" i="5" l="1"/>
  <c r="E133" i="5"/>
  <c r="F133" i="5"/>
  <c r="D135" i="5" l="1"/>
  <c r="F134" i="5"/>
  <c r="E134" i="5"/>
  <c r="E135" i="5" l="1"/>
  <c r="D136" i="5"/>
  <c r="F135" i="5"/>
  <c r="D137" i="5" l="1"/>
  <c r="F136" i="5"/>
  <c r="E136" i="5"/>
  <c r="D138" i="5" l="1"/>
  <c r="E137" i="5"/>
  <c r="F137" i="5"/>
  <c r="D139" i="5" l="1"/>
  <c r="E138" i="5"/>
  <c r="F138" i="5"/>
  <c r="D140" i="5" l="1"/>
  <c r="E139" i="5"/>
  <c r="F139" i="5"/>
  <c r="D141" i="5" l="1"/>
  <c r="E140" i="5"/>
  <c r="F140" i="5"/>
  <c r="R52" i="5" s="1"/>
  <c r="S52" i="5" s="1"/>
  <c r="D142" i="5" l="1"/>
  <c r="E141" i="5"/>
  <c r="F141" i="5"/>
  <c r="F142" i="5" l="1"/>
  <c r="D143" i="5"/>
  <c r="E142" i="5"/>
  <c r="E143" i="5" l="1"/>
  <c r="F143" i="5"/>
  <c r="D144" i="5"/>
  <c r="D145" i="5" l="1"/>
  <c r="E144" i="5"/>
  <c r="F144" i="5"/>
  <c r="D146" i="5" l="1"/>
  <c r="E145" i="5"/>
  <c r="F145" i="5"/>
  <c r="D147" i="5" l="1"/>
  <c r="E146" i="5"/>
  <c r="F146" i="5"/>
  <c r="D148" i="5" l="1"/>
  <c r="E147" i="5"/>
  <c r="F147" i="5"/>
  <c r="D149" i="5" l="1"/>
  <c r="E148" i="5"/>
  <c r="F148" i="5"/>
  <c r="D150" i="5" l="1"/>
  <c r="E149" i="5"/>
  <c r="F149" i="5"/>
  <c r="R53" i="5" s="1"/>
  <c r="S53" i="5" s="1"/>
  <c r="D151" i="5" l="1"/>
  <c r="F150" i="5"/>
  <c r="E150" i="5"/>
  <c r="E151" i="5" l="1"/>
  <c r="D152" i="5"/>
  <c r="F151" i="5"/>
  <c r="D153" i="5" l="1"/>
  <c r="F152" i="5"/>
  <c r="E152" i="5"/>
  <c r="D154" i="5" l="1"/>
  <c r="E153" i="5"/>
  <c r="F153" i="5"/>
  <c r="D155" i="5" l="1"/>
  <c r="E154" i="5"/>
  <c r="F154" i="5"/>
  <c r="D156" i="5" l="1"/>
  <c r="E155" i="5"/>
  <c r="F155" i="5"/>
  <c r="D157" i="5" l="1"/>
  <c r="E156" i="5"/>
  <c r="F156" i="5"/>
  <c r="D158" i="5" l="1"/>
  <c r="E157" i="5"/>
  <c r="F157" i="5"/>
  <c r="F158" i="5" l="1"/>
  <c r="R54" i="5" s="1"/>
  <c r="S54" i="5" s="1"/>
  <c r="D159" i="5"/>
  <c r="E158" i="5"/>
  <c r="E159" i="5" l="1"/>
  <c r="F159" i="5"/>
  <c r="D160" i="5"/>
  <c r="D161" i="5" l="1"/>
  <c r="E160" i="5"/>
  <c r="F160" i="5"/>
  <c r="D162" i="5" l="1"/>
  <c r="E161" i="5"/>
  <c r="F161" i="5"/>
  <c r="D163" i="5" l="1"/>
  <c r="E162" i="5"/>
  <c r="F162" i="5"/>
  <c r="D164" i="5" l="1"/>
  <c r="E163" i="5"/>
  <c r="F163" i="5"/>
  <c r="D165" i="5" l="1"/>
  <c r="E164" i="5"/>
  <c r="F164" i="5"/>
  <c r="D166" i="5" l="1"/>
  <c r="E165" i="5"/>
  <c r="F165" i="5"/>
  <c r="D167" i="5" l="1"/>
  <c r="F166" i="5"/>
  <c r="E166" i="5"/>
  <c r="E167" i="5" l="1"/>
  <c r="D168" i="5"/>
  <c r="F167" i="5"/>
  <c r="R55" i="5" s="1"/>
  <c r="S55" i="5" s="1"/>
  <c r="D169" i="5" l="1"/>
  <c r="F168" i="5"/>
  <c r="E168" i="5"/>
  <c r="D170" i="5" l="1"/>
  <c r="E169" i="5"/>
  <c r="F169" i="5"/>
  <c r="E170" i="5" l="1"/>
  <c r="D171" i="5"/>
  <c r="F170" i="5"/>
  <c r="D172" i="5" l="1"/>
  <c r="E171" i="5"/>
  <c r="F171" i="5"/>
  <c r="D173" i="5" l="1"/>
  <c r="E172" i="5"/>
  <c r="F172" i="5"/>
  <c r="D174" i="5" l="1"/>
  <c r="E173" i="5"/>
  <c r="F173" i="5"/>
  <c r="D175" i="5" l="1"/>
  <c r="F174" i="5"/>
  <c r="E174" i="5"/>
  <c r="E175" i="5" l="1"/>
  <c r="D176" i="5"/>
  <c r="F175" i="5"/>
  <c r="D177" i="5" l="1"/>
  <c r="E176" i="5"/>
  <c r="F176" i="5"/>
  <c r="R56" i="5" s="1"/>
  <c r="S56" i="5" s="1"/>
  <c r="D178" i="5" l="1"/>
  <c r="E177" i="5"/>
  <c r="F177" i="5"/>
  <c r="D179" i="5" l="1"/>
  <c r="E178" i="5"/>
  <c r="F178" i="5"/>
  <c r="D180" i="5" l="1"/>
  <c r="E179" i="5"/>
  <c r="F179" i="5"/>
  <c r="D181" i="5" l="1"/>
  <c r="E180" i="5"/>
  <c r="F180" i="5"/>
  <c r="D182" i="5" l="1"/>
  <c r="E181" i="5"/>
  <c r="F181" i="5"/>
  <c r="F182" i="5" l="1"/>
  <c r="D183" i="5"/>
  <c r="E182" i="5"/>
  <c r="E183" i="5" l="1"/>
  <c r="D184" i="5"/>
  <c r="F183" i="5"/>
  <c r="D185" i="5" l="1"/>
  <c r="F184" i="5"/>
  <c r="E184" i="5"/>
  <c r="D186" i="5" l="1"/>
  <c r="E185" i="5"/>
  <c r="F185" i="5"/>
  <c r="R57" i="5" s="1"/>
  <c r="S57" i="5" s="1"/>
  <c r="D187" i="5" l="1"/>
  <c r="E186" i="5"/>
  <c r="F186" i="5"/>
  <c r="D188" i="5" l="1"/>
  <c r="E187" i="5"/>
  <c r="F187" i="5"/>
  <c r="D189" i="5" l="1"/>
  <c r="E188" i="5"/>
  <c r="F188" i="5"/>
  <c r="D190" i="5" l="1"/>
  <c r="E189" i="5"/>
  <c r="F189" i="5"/>
  <c r="F190" i="5" l="1"/>
  <c r="D191" i="5"/>
  <c r="E190" i="5"/>
  <c r="E191" i="5" l="1"/>
  <c r="F191" i="5"/>
  <c r="D192" i="5"/>
  <c r="D193" i="5" l="1"/>
  <c r="E192" i="5"/>
  <c r="F192" i="5"/>
  <c r="D194" i="5" l="1"/>
  <c r="E193" i="5"/>
  <c r="F193" i="5"/>
  <c r="D195" i="5" l="1"/>
  <c r="E194" i="5"/>
  <c r="F194" i="5"/>
  <c r="R58" i="5" s="1"/>
  <c r="S58" i="5" s="1"/>
  <c r="D196" i="5" l="1"/>
  <c r="E195" i="5"/>
  <c r="F195" i="5"/>
  <c r="D197" i="5" l="1"/>
  <c r="E196" i="5"/>
  <c r="F196" i="5"/>
  <c r="D198" i="5" l="1"/>
  <c r="E197" i="5"/>
  <c r="F197" i="5"/>
  <c r="D199" i="5" l="1"/>
  <c r="E198" i="5"/>
  <c r="F198" i="5"/>
  <c r="D200" i="5" l="1"/>
  <c r="F199" i="5"/>
  <c r="E199" i="5"/>
  <c r="D201" i="5" l="1"/>
  <c r="E200" i="5"/>
  <c r="F200" i="5"/>
  <c r="D202" i="5" l="1"/>
  <c r="E201" i="5"/>
  <c r="F201" i="5"/>
  <c r="E202" i="5" l="1"/>
  <c r="F202" i="5"/>
  <c r="D203" i="5"/>
  <c r="D204" i="5" l="1"/>
  <c r="F203" i="5"/>
  <c r="R59" i="5" s="1"/>
  <c r="S59" i="5" s="1"/>
  <c r="E203" i="5"/>
  <c r="D205" i="5" l="1"/>
  <c r="E204" i="5"/>
  <c r="F204" i="5"/>
  <c r="D206" i="5" l="1"/>
  <c r="E205" i="5"/>
  <c r="F205" i="5"/>
  <c r="D207" i="5" l="1"/>
  <c r="E206" i="5"/>
  <c r="F206" i="5"/>
  <c r="D208" i="5" l="1"/>
  <c r="F207" i="5"/>
  <c r="E207" i="5"/>
  <c r="D209" i="5" l="1"/>
  <c r="E208" i="5"/>
  <c r="F208" i="5"/>
  <c r="D210" i="5" l="1"/>
  <c r="E209" i="5"/>
  <c r="F209" i="5"/>
  <c r="E210" i="5" l="1"/>
  <c r="D211" i="5"/>
  <c r="F210" i="5"/>
  <c r="D212" i="5" l="1"/>
  <c r="F211" i="5"/>
  <c r="E211" i="5"/>
  <c r="D213" i="5" l="1"/>
  <c r="E212" i="5"/>
  <c r="F212" i="5"/>
  <c r="R60" i="5" s="1"/>
  <c r="S60" i="5" s="1"/>
  <c r="E213" i="5" l="1"/>
  <c r="F213" i="5"/>
  <c r="R61" i="5" s="1"/>
  <c r="S61" i="5" s="1"/>
</calcChain>
</file>

<file path=xl/sharedStrings.xml><?xml version="1.0" encoding="utf-8"?>
<sst xmlns="http://schemas.openxmlformats.org/spreadsheetml/2006/main" count="96" uniqueCount="50">
  <si>
    <t xml:space="preserve"> </t>
  </si>
  <si>
    <t>Initial Investment</t>
  </si>
  <si>
    <t>Cash Flow Year 1</t>
  </si>
  <si>
    <t>Growth rate 'g'</t>
  </si>
  <si>
    <t>Discount rate  'r'</t>
  </si>
  <si>
    <t>Year</t>
  </si>
  <si>
    <t>g</t>
  </si>
  <si>
    <t>Cash Flows</t>
  </si>
  <si>
    <t>NPV</t>
  </si>
  <si>
    <t>IRR</t>
  </si>
  <si>
    <t>PI</t>
  </si>
  <si>
    <t>Discount Cash Flow FACTOR</t>
  </si>
  <si>
    <t xml:space="preserve">Discount cash Flow   </t>
  </si>
  <si>
    <t xml:space="preserve">Pay Back  </t>
  </si>
  <si>
    <t>Years</t>
  </si>
  <si>
    <t>Sensitivity Analysis</t>
  </si>
  <si>
    <t>Std Dev</t>
  </si>
  <si>
    <t xml:space="preserve">Data </t>
  </si>
  <si>
    <t>By Formula</t>
  </si>
  <si>
    <t>NPV Mean</t>
  </si>
  <si>
    <t>By XLS Function</t>
  </si>
  <si>
    <t xml:space="preserve">Sample </t>
  </si>
  <si>
    <t>Sample</t>
  </si>
  <si>
    <t>Norm Dist</t>
  </si>
  <si>
    <t>Net Present Value Model  - NPV</t>
  </si>
  <si>
    <t>NPV - Standard Deviation</t>
  </si>
  <si>
    <t>Minimum</t>
  </si>
  <si>
    <t>Maximum</t>
  </si>
  <si>
    <t>5% Percentile</t>
  </si>
  <si>
    <t xml:space="preserve">    NPV - Normal Distribution</t>
  </si>
  <si>
    <t>NPV - Monte Carlo Simulation Results</t>
  </si>
  <si>
    <t>μ</t>
  </si>
  <si>
    <t>σ</t>
  </si>
  <si>
    <t>Grow rate 'g' with uncertainty</t>
  </si>
  <si>
    <t>Monte Carlo Simulation  - NPV (1,000 Simulations)</t>
  </si>
  <si>
    <t>Grow rate 'g' and Discount rate 'r' constant</t>
  </si>
  <si>
    <t>NPV rounded</t>
  </si>
  <si>
    <t>Frequency</t>
  </si>
  <si>
    <t>Number of Samples:</t>
  </si>
  <si>
    <t>Cumulative Discount Cash Flow</t>
  </si>
  <si>
    <t>Time</t>
  </si>
  <si>
    <t>Net Present Value Results:</t>
  </si>
  <si>
    <r>
      <t xml:space="preserve">Growth : g = </t>
    </r>
    <r>
      <rPr>
        <b/>
        <sz val="11"/>
        <color theme="1"/>
        <rFont val="Calibri"/>
        <family val="2"/>
      </rPr>
      <t>μ + σ</t>
    </r>
    <r>
      <rPr>
        <b/>
        <sz val="11"/>
        <color theme="1"/>
        <rFont val="Calibri"/>
        <family val="2"/>
        <scheme val="minor"/>
      </rPr>
      <t>*Z</t>
    </r>
  </si>
  <si>
    <t>Growth</t>
  </si>
  <si>
    <t xml:space="preserve"> 'g'</t>
  </si>
  <si>
    <t>Sensitivity Analysis - NPV</t>
  </si>
  <si>
    <t>Bin</t>
  </si>
  <si>
    <t>Distribution</t>
  </si>
  <si>
    <t>Sensitivity Analysis - IRR</t>
  </si>
  <si>
    <t>Sensitivity Analysis - Pay Back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</si>
</sst>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"/>
    <numFmt numFmtId="166" formatCode="_(* #,##0_);_(* \(#,##0\);_(* &quot;-&quot;??_);_(@_)"/>
    <numFmt numFmtId="167" formatCode="_(&quot;$&quot;* #,##0_);_(&quot;$&quot;* \(#,##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6"/>
      <color theme="0"/>
      <name val="Calibri"/>
      <family val="2"/>
      <scheme val="minor"/>
    </font>
    <font>
      <sz val="10"/>
      <name val="Geneva"/>
    </font>
    <font>
      <b/>
      <sz val="11"/>
      <color indexed="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4F7D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</cellStyleXfs>
  <cellXfs count="116">
    <xf numFmtId="0" fontId="0" fillId="0" borderId="0" xfId="0"/>
    <xf numFmtId="0" fontId="0" fillId="3" borderId="0" xfId="0" applyFill="1"/>
    <xf numFmtId="0" fontId="0" fillId="4" borderId="0" xfId="0" applyFill="1"/>
    <xf numFmtId="0" fontId="0" fillId="3" borderId="2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44" fontId="0" fillId="4" borderId="1" xfId="2" applyFont="1" applyFill="1" applyBorder="1"/>
    <xf numFmtId="44" fontId="0" fillId="4" borderId="1" xfId="0" applyNumberFormat="1" applyFill="1" applyBorder="1"/>
    <xf numFmtId="44" fontId="0" fillId="3" borderId="1" xfId="0" applyNumberFormat="1" applyFill="1" applyBorder="1"/>
    <xf numFmtId="0" fontId="0" fillId="4" borderId="1" xfId="0" applyFill="1" applyBorder="1" applyAlignment="1">
      <alignment horizontal="center"/>
    </xf>
    <xf numFmtId="44" fontId="0" fillId="3" borderId="1" xfId="2" applyFont="1" applyFill="1" applyBorder="1"/>
    <xf numFmtId="0" fontId="0" fillId="3" borderId="3" xfId="0" applyFill="1" applyBorder="1"/>
    <xf numFmtId="0" fontId="0" fillId="3" borderId="4" xfId="0" applyFill="1" applyBorder="1"/>
    <xf numFmtId="9" fontId="0" fillId="3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3" fillId="6" borderId="0" xfId="0" applyFont="1" applyFill="1"/>
    <xf numFmtId="0" fontId="4" fillId="6" borderId="0" xfId="0" applyFont="1" applyFill="1"/>
    <xf numFmtId="44" fontId="0" fillId="8" borderId="1" xfId="2" applyFont="1" applyFill="1" applyBorder="1"/>
    <xf numFmtId="0" fontId="0" fillId="10" borderId="1" xfId="0" applyFill="1" applyBorder="1"/>
    <xf numFmtId="0" fontId="0" fillId="3" borderId="0" xfId="0" applyFill="1" applyBorder="1"/>
    <xf numFmtId="9" fontId="0" fillId="3" borderId="0" xfId="0" applyNumberFormat="1" applyFill="1" applyBorder="1" applyAlignment="1">
      <alignment horizontal="center"/>
    </xf>
    <xf numFmtId="44" fontId="0" fillId="3" borderId="0" xfId="2" applyFont="1" applyFill="1" applyBorder="1"/>
    <xf numFmtId="0" fontId="5" fillId="10" borderId="0" xfId="0" applyFont="1" applyFill="1"/>
    <xf numFmtId="0" fontId="0" fillId="8" borderId="1" xfId="0" applyFill="1" applyBorder="1" applyAlignment="1">
      <alignment horizontal="center"/>
    </xf>
    <xf numFmtId="10" fontId="0" fillId="3" borderId="1" xfId="0" applyNumberFormat="1" applyFill="1" applyBorder="1"/>
    <xf numFmtId="0" fontId="5" fillId="3" borderId="0" xfId="0" applyFont="1" applyFill="1"/>
    <xf numFmtId="0" fontId="7" fillId="11" borderId="0" xfId="0" applyFont="1" applyFill="1"/>
    <xf numFmtId="0" fontId="4" fillId="11" borderId="0" xfId="0" applyFont="1" applyFill="1"/>
    <xf numFmtId="166" fontId="0" fillId="8" borderId="1" xfId="1" applyNumberFormat="1" applyFont="1" applyFill="1" applyBorder="1"/>
    <xf numFmtId="166" fontId="0" fillId="10" borderId="1" xfId="1" applyNumberFormat="1" applyFont="1" applyFill="1" applyBorder="1"/>
    <xf numFmtId="0" fontId="0" fillId="10" borderId="0" xfId="0" applyFill="1"/>
    <xf numFmtId="0" fontId="0" fillId="10" borderId="1" xfId="0" applyFill="1" applyBorder="1" applyAlignment="1">
      <alignment horizontal="center"/>
    </xf>
    <xf numFmtId="0" fontId="2" fillId="9" borderId="1" xfId="0" applyFont="1" applyFill="1" applyBorder="1"/>
    <xf numFmtId="44" fontId="0" fillId="8" borderId="0" xfId="2" applyFont="1" applyFill="1"/>
    <xf numFmtId="0" fontId="0" fillId="13" borderId="0" xfId="0" applyFont="1" applyFill="1" applyBorder="1"/>
    <xf numFmtId="44" fontId="0" fillId="3" borderId="0" xfId="0" applyNumberFormat="1" applyFill="1" applyBorder="1"/>
    <xf numFmtId="0" fontId="5" fillId="16" borderId="1" xfId="0" applyFont="1" applyFill="1" applyBorder="1"/>
    <xf numFmtId="10" fontId="5" fillId="16" borderId="1" xfId="0" applyNumberFormat="1" applyFont="1" applyFill="1" applyBorder="1"/>
    <xf numFmtId="0" fontId="9" fillId="17" borderId="1" xfId="0" applyFont="1" applyFill="1" applyBorder="1"/>
    <xf numFmtId="44" fontId="0" fillId="17" borderId="1" xfId="0" applyNumberFormat="1" applyFill="1" applyBorder="1"/>
    <xf numFmtId="0" fontId="2" fillId="17" borderId="1" xfId="0" applyFont="1" applyFill="1" applyBorder="1"/>
    <xf numFmtId="0" fontId="2" fillId="17" borderId="1" xfId="0" applyFont="1" applyFill="1" applyBorder="1" applyAlignment="1">
      <alignment horizontal="center"/>
    </xf>
    <xf numFmtId="0" fontId="6" fillId="17" borderId="0" xfId="0" applyFont="1" applyFill="1"/>
    <xf numFmtId="0" fontId="0" fillId="0" borderId="0" xfId="0" applyBorder="1"/>
    <xf numFmtId="0" fontId="5" fillId="4" borderId="0" xfId="0" applyFont="1" applyFill="1"/>
    <xf numFmtId="0" fontId="12" fillId="3" borderId="0" xfId="0" applyFont="1" applyFill="1" applyBorder="1"/>
    <xf numFmtId="0" fontId="12" fillId="3" borderId="0" xfId="0" quotePrefix="1" applyFont="1" applyFill="1" applyBorder="1"/>
    <xf numFmtId="0" fontId="13" fillId="3" borderId="0" xfId="0" applyFont="1" applyFill="1" applyBorder="1"/>
    <xf numFmtId="0" fontId="14" fillId="3" borderId="0" xfId="4" applyFont="1" applyFill="1" applyBorder="1" applyAlignment="1" applyProtection="1"/>
    <xf numFmtId="0" fontId="0" fillId="10" borderId="3" xfId="0" applyFill="1" applyBorder="1" applyAlignment="1">
      <alignment horizontal="center"/>
    </xf>
    <xf numFmtId="0" fontId="0" fillId="18" borderId="0" xfId="0" applyFill="1"/>
    <xf numFmtId="0" fontId="2" fillId="18" borderId="1" xfId="0" applyFont="1" applyFill="1" applyBorder="1" applyAlignment="1">
      <alignment horizontal="center"/>
    </xf>
    <xf numFmtId="0" fontId="2" fillId="18" borderId="1" xfId="0" applyFont="1" applyFill="1" applyBorder="1"/>
    <xf numFmtId="0" fontId="4" fillId="17" borderId="0" xfId="0" applyFont="1" applyFill="1"/>
    <xf numFmtId="0" fontId="7" fillId="4" borderId="0" xfId="0" applyFont="1" applyFill="1"/>
    <xf numFmtId="0" fontId="4" fillId="4" borderId="0" xfId="0" applyFont="1" applyFill="1"/>
    <xf numFmtId="0" fontId="3" fillId="17" borderId="0" xfId="0" applyFont="1" applyFill="1"/>
    <xf numFmtId="0" fontId="2" fillId="12" borderId="0" xfId="0" applyFont="1" applyFill="1" applyBorder="1"/>
    <xf numFmtId="0" fontId="0" fillId="14" borderId="0" xfId="0" applyFont="1" applyFill="1" applyBorder="1"/>
    <xf numFmtId="0" fontId="5" fillId="3" borderId="0" xfId="0" applyFont="1" applyFill="1" applyBorder="1"/>
    <xf numFmtId="44" fontId="8" fillId="3" borderId="6" xfId="0" applyNumberFormat="1" applyFont="1" applyFill="1" applyBorder="1"/>
    <xf numFmtId="44" fontId="0" fillId="4" borderId="6" xfId="2" applyFont="1" applyFill="1" applyBorder="1"/>
    <xf numFmtId="44" fontId="0" fillId="3" borderId="6" xfId="2" applyFont="1" applyFill="1" applyBorder="1"/>
    <xf numFmtId="9" fontId="8" fillId="19" borderId="6" xfId="0" applyNumberFormat="1" applyFont="1" applyFill="1" applyBorder="1" applyAlignment="1">
      <alignment horizontal="center"/>
    </xf>
    <xf numFmtId="44" fontId="0" fillId="21" borderId="6" xfId="2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8" fillId="0" borderId="0" xfId="0" applyFont="1"/>
    <xf numFmtId="9" fontId="8" fillId="3" borderId="6" xfId="0" applyNumberFormat="1" applyFont="1" applyFill="1" applyBorder="1"/>
    <xf numFmtId="43" fontId="0" fillId="4" borderId="6" xfId="1" applyFont="1" applyFill="1" applyBorder="1"/>
    <xf numFmtId="43" fontId="0" fillId="3" borderId="6" xfId="1" applyFont="1" applyFill="1" applyBorder="1"/>
    <xf numFmtId="43" fontId="0" fillId="21" borderId="6" xfId="1" applyFont="1" applyFill="1" applyBorder="1"/>
    <xf numFmtId="0" fontId="0" fillId="17" borderId="0" xfId="0" applyFill="1"/>
    <xf numFmtId="0" fontId="15" fillId="17" borderId="0" xfId="0" quotePrefix="1" applyFont="1" applyFill="1" applyAlignment="1">
      <alignment horizontal="center"/>
    </xf>
    <xf numFmtId="0" fontId="0" fillId="17" borderId="0" xfId="0" applyFill="1" applyBorder="1"/>
    <xf numFmtId="0" fontId="3" fillId="17" borderId="0" xfId="0" applyFont="1" applyFill="1" applyBorder="1"/>
    <xf numFmtId="0" fontId="2" fillId="17" borderId="0" xfId="0" applyFont="1" applyFill="1" applyBorder="1" applyAlignment="1">
      <alignment horizontal="center"/>
    </xf>
    <xf numFmtId="0" fontId="6" fillId="17" borderId="0" xfId="0" applyFont="1" applyFill="1" applyBorder="1"/>
    <xf numFmtId="10" fontId="17" fillId="3" borderId="6" xfId="5" applyNumberFormat="1" applyFont="1" applyFill="1" applyBorder="1" applyAlignment="1">
      <alignment horizontal="center" vertical="center"/>
    </xf>
    <xf numFmtId="44" fontId="8" fillId="20" borderId="6" xfId="2" applyFont="1" applyFill="1" applyBorder="1" applyAlignment="1">
      <alignment horizontal="center"/>
    </xf>
    <xf numFmtId="0" fontId="5" fillId="4" borderId="1" xfId="0" applyFont="1" applyFill="1" applyBorder="1"/>
    <xf numFmtId="0" fontId="5" fillId="4" borderId="3" xfId="0" applyFont="1" applyFill="1" applyBorder="1"/>
    <xf numFmtId="0" fontId="5" fillId="3" borderId="1" xfId="0" applyFont="1" applyFill="1" applyBorder="1"/>
    <xf numFmtId="0" fontId="5" fillId="3" borderId="3" xfId="0" applyFont="1" applyFill="1" applyBorder="1"/>
    <xf numFmtId="0" fontId="5" fillId="7" borderId="1" xfId="0" applyFont="1" applyFill="1" applyBorder="1"/>
    <xf numFmtId="9" fontId="5" fillId="7" borderId="3" xfId="0" applyNumberFormat="1" applyFont="1" applyFill="1" applyBorder="1"/>
    <xf numFmtId="9" fontId="5" fillId="3" borderId="3" xfId="0" applyNumberFormat="1" applyFont="1" applyFill="1" applyBorder="1"/>
    <xf numFmtId="167" fontId="5" fillId="4" borderId="3" xfId="2" applyNumberFormat="1" applyFont="1" applyFill="1" applyBorder="1"/>
    <xf numFmtId="167" fontId="5" fillId="3" borderId="3" xfId="2" applyNumberFormat="1" applyFont="1" applyFill="1" applyBorder="1"/>
    <xf numFmtId="10" fontId="5" fillId="7" borderId="1" xfId="0" applyNumberFormat="1" applyFont="1" applyFill="1" applyBorder="1"/>
    <xf numFmtId="44" fontId="5" fillId="4" borderId="1" xfId="2" applyFont="1" applyFill="1" applyBorder="1"/>
    <xf numFmtId="164" fontId="5" fillId="3" borderId="1" xfId="0" applyNumberFormat="1" applyFont="1" applyFill="1" applyBorder="1"/>
    <xf numFmtId="44" fontId="5" fillId="4" borderId="1" xfId="0" applyNumberFormat="1" applyFont="1" applyFill="1" applyBorder="1"/>
    <xf numFmtId="0" fontId="5" fillId="5" borderId="1" xfId="0" applyFont="1" applyFill="1" applyBorder="1"/>
    <xf numFmtId="44" fontId="5" fillId="5" borderId="1" xfId="0" applyNumberFormat="1" applyFont="1" applyFill="1" applyBorder="1"/>
    <xf numFmtId="44" fontId="5" fillId="3" borderId="1" xfId="0" applyNumberFormat="1" applyFont="1" applyFill="1" applyBorder="1"/>
    <xf numFmtId="10" fontId="5" fillId="4" borderId="1" xfId="0" applyNumberFormat="1" applyFont="1" applyFill="1" applyBorder="1"/>
    <xf numFmtId="43" fontId="5" fillId="3" borderId="1" xfId="1" applyFont="1" applyFill="1" applyBorder="1"/>
    <xf numFmtId="165" fontId="5" fillId="4" borderId="1" xfId="0" applyNumberFormat="1" applyFont="1" applyFill="1" applyBorder="1"/>
    <xf numFmtId="44" fontId="5" fillId="5" borderId="5" xfId="0" applyNumberFormat="1" applyFont="1" applyFill="1" applyBorder="1"/>
    <xf numFmtId="0" fontId="5" fillId="7" borderId="1" xfId="0" applyFont="1" applyFill="1" applyBorder="1" applyAlignment="1">
      <alignment horizontal="center"/>
    </xf>
    <xf numFmtId="44" fontId="2" fillId="15" borderId="1" xfId="0" applyNumberFormat="1" applyFont="1" applyFill="1" applyBorder="1"/>
    <xf numFmtId="8" fontId="5" fillId="5" borderId="1" xfId="0" applyNumberFormat="1" applyFont="1" applyFill="1" applyBorder="1"/>
    <xf numFmtId="8" fontId="5" fillId="4" borderId="1" xfId="0" applyNumberFormat="1" applyFont="1" applyFill="1" applyBorder="1"/>
    <xf numFmtId="8" fontId="5" fillId="4" borderId="1" xfId="2" applyNumberFormat="1" applyFont="1" applyFill="1" applyBorder="1"/>
    <xf numFmtId="166" fontId="5" fillId="4" borderId="1" xfId="1" applyNumberFormat="1" applyFont="1" applyFill="1" applyBorder="1"/>
    <xf numFmtId="10" fontId="5" fillId="4" borderId="1" xfId="3" applyNumberFormat="1" applyFont="1" applyFill="1" applyBorder="1"/>
    <xf numFmtId="0" fontId="10" fillId="4" borderId="1" xfId="0" applyFont="1" applyFill="1" applyBorder="1" applyAlignment="1">
      <alignment horizontal="center" vertical="center"/>
    </xf>
    <xf numFmtId="44" fontId="5" fillId="3" borderId="1" xfId="2" applyFont="1" applyFill="1" applyBorder="1"/>
    <xf numFmtId="0" fontId="10" fillId="3" borderId="1" xfId="0" applyFont="1" applyFill="1" applyBorder="1" applyAlignment="1">
      <alignment horizontal="center" vertical="center"/>
    </xf>
    <xf numFmtId="10" fontId="5" fillId="3" borderId="0" xfId="3" applyNumberFormat="1" applyFont="1" applyFill="1"/>
    <xf numFmtId="0" fontId="5" fillId="3" borderId="5" xfId="0" applyFont="1" applyFill="1" applyBorder="1"/>
    <xf numFmtId="44" fontId="5" fillId="3" borderId="5" xfId="2" applyFont="1" applyFill="1" applyBorder="1"/>
    <xf numFmtId="0" fontId="5" fillId="0" borderId="0" xfId="0" applyFont="1"/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  <cellStyle name="Percent 2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4F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34404782625208E-2"/>
          <c:y val="3.9793966134968495E-2"/>
          <c:w val="0.89743030235908572"/>
          <c:h val="0.92041206773006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'Monte Carlo NPV'!$A$13</c:f>
              <c:strCache>
                <c:ptCount val="1"/>
                <c:pt idx="0">
                  <c:v>Cash Flows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cat>
            <c:numRef>
              <c:f>'Monte Carlo NPV'!$B$11:$L$11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'Monte Carlo NPV'!$B$13:$L$13</c:f>
              <c:numCache>
                <c:formatCode>"$"#,##0.00_);[Red]\("$"#,##0.00\)</c:formatCode>
                <c:ptCount val="11"/>
                <c:pt idx="0">
                  <c:v>-1000</c:v>
                </c:pt>
                <c:pt idx="1">
                  <c:v>200</c:v>
                </c:pt>
                <c:pt idx="2">
                  <c:v>206.31300159557705</c:v>
                </c:pt>
                <c:pt idx="3">
                  <c:v>219.85100883647203</c:v>
                </c:pt>
                <c:pt idx="4">
                  <c:v>233.37538590213015</c:v>
                </c:pt>
                <c:pt idx="5">
                  <c:v>242.12817882482074</c:v>
                </c:pt>
                <c:pt idx="6">
                  <c:v>250.95283816131811</c:v>
                </c:pt>
                <c:pt idx="7">
                  <c:v>264.75317858750424</c:v>
                </c:pt>
                <c:pt idx="8">
                  <c:v>284.34045805908914</c:v>
                </c:pt>
                <c:pt idx="9">
                  <c:v>300.79568905582011</c:v>
                </c:pt>
                <c:pt idx="10">
                  <c:v>317.62123991875029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110336"/>
        <c:axId val="242110720"/>
      </c:barChart>
      <c:lineChart>
        <c:grouping val="standard"/>
        <c:varyColors val="0"/>
        <c:ser>
          <c:idx val="0"/>
          <c:order val="1"/>
          <c:tx>
            <c:strRef>
              <c:f>'Monte Carlo NPV'!$A$16</c:f>
              <c:strCache>
                <c:ptCount val="1"/>
                <c:pt idx="0">
                  <c:v>Cumulative Discount Cash Flow</c:v>
                </c:pt>
              </c:strCache>
            </c:strRef>
          </c:tx>
          <c:cat>
            <c:numRef>
              <c:f>'Monte Carlo NPV'!$B$11:$L$11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'Monte Carlo NPV'!$B$16:$L$16</c:f>
              <c:numCache>
                <c:formatCode>"$"#,##0.00_);[Red]\("$"#,##0.00\)</c:formatCode>
                <c:ptCount val="11"/>
                <c:pt idx="0" formatCode="_(&quot;$&quot;* #,##0.00_);_(&quot;$&quot;* \(#,##0.00\);_(&quot;$&quot;* &quot;-&quot;??_);_(@_)">
                  <c:v>-1000</c:v>
                </c:pt>
                <c:pt idx="1">
                  <c:v>-818.18181818181824</c:v>
                </c:pt>
                <c:pt idx="2">
                  <c:v>-647.67520529291164</c:v>
                </c:pt>
                <c:pt idx="3">
                  <c:v>-482.49788836092671</c:v>
                </c:pt>
                <c:pt idx="4">
                  <c:v>-323.09935963875603</c:v>
                </c:pt>
                <c:pt idx="5">
                  <c:v>-172.75681049294468</c:v>
                </c:pt>
                <c:pt idx="6">
                  <c:v>-31.10047567787592</c:v>
                </c:pt>
                <c:pt idx="7">
                  <c:v>104.75976724168592</c:v>
                </c:pt>
                <c:pt idx="8">
                  <c:v>237.4066894184671</c:v>
                </c:pt>
                <c:pt idx="9">
                  <c:v>364.97342476375087</c:v>
                </c:pt>
                <c:pt idx="10">
                  <c:v>487.43016239471228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110336"/>
        <c:axId val="242110720"/>
      </c:lineChart>
      <c:catAx>
        <c:axId val="24211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42110720"/>
        <c:crosses val="autoZero"/>
        <c:auto val="1"/>
        <c:lblAlgn val="ctr"/>
        <c:lblOffset val="100"/>
        <c:noMultiLvlLbl val="0"/>
      </c:catAx>
      <c:valAx>
        <c:axId val="242110720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4211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74679013187868"/>
          <c:y val="0.7475502845491766"/>
          <c:w val="0.14812174299757988"/>
          <c:h val="0.1215391369166933"/>
        </c:manualLayout>
      </c:layout>
      <c:overlay val="0"/>
      <c:txPr>
        <a:bodyPr/>
        <a:lstStyle/>
        <a:p>
          <a:pPr rtl="0">
            <a:defRPr b="1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NPV - Norm Dist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'Monte Carlo NPV'!$E$41</c:f>
              <c:strCache>
                <c:ptCount val="1"/>
                <c:pt idx="0">
                  <c:v>Norm Dist</c:v>
                </c:pt>
              </c:strCache>
            </c:strRef>
          </c:tx>
          <c:spPr>
            <a:noFill/>
            <a:ln w="9525" cap="flat" cmpd="sng" algn="ctr">
              <a:solidFill>
                <a:srgbClr val="FF0000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'Monte Carlo NPV'!$D$42:$D$213</c:f>
              <c:numCache>
                <c:formatCode>_(* #,##0_);_(* \(#,##0\);_(* "-"??_);_(@_)</c:formatCode>
                <c:ptCount val="172"/>
                <c:pt idx="0">
                  <c:v>390</c:v>
                </c:pt>
                <c:pt idx="1">
                  <c:v>391</c:v>
                </c:pt>
                <c:pt idx="2">
                  <c:v>392</c:v>
                </c:pt>
                <c:pt idx="3">
                  <c:v>393</c:v>
                </c:pt>
                <c:pt idx="4">
                  <c:v>394</c:v>
                </c:pt>
                <c:pt idx="5">
                  <c:v>395</c:v>
                </c:pt>
                <c:pt idx="6">
                  <c:v>396</c:v>
                </c:pt>
                <c:pt idx="7">
                  <c:v>397</c:v>
                </c:pt>
                <c:pt idx="8">
                  <c:v>398</c:v>
                </c:pt>
                <c:pt idx="9">
                  <c:v>399</c:v>
                </c:pt>
                <c:pt idx="10">
                  <c:v>400</c:v>
                </c:pt>
                <c:pt idx="11">
                  <c:v>401</c:v>
                </c:pt>
                <c:pt idx="12">
                  <c:v>402</c:v>
                </c:pt>
                <c:pt idx="13">
                  <c:v>403</c:v>
                </c:pt>
                <c:pt idx="14">
                  <c:v>404</c:v>
                </c:pt>
                <c:pt idx="15">
                  <c:v>405</c:v>
                </c:pt>
                <c:pt idx="16">
                  <c:v>406</c:v>
                </c:pt>
                <c:pt idx="17">
                  <c:v>407</c:v>
                </c:pt>
                <c:pt idx="18">
                  <c:v>408</c:v>
                </c:pt>
                <c:pt idx="19">
                  <c:v>409</c:v>
                </c:pt>
                <c:pt idx="20">
                  <c:v>410</c:v>
                </c:pt>
                <c:pt idx="21">
                  <c:v>411</c:v>
                </c:pt>
                <c:pt idx="22">
                  <c:v>412</c:v>
                </c:pt>
                <c:pt idx="23">
                  <c:v>413</c:v>
                </c:pt>
                <c:pt idx="24">
                  <c:v>414</c:v>
                </c:pt>
                <c:pt idx="25">
                  <c:v>415</c:v>
                </c:pt>
                <c:pt idx="26">
                  <c:v>416</c:v>
                </c:pt>
                <c:pt idx="27">
                  <c:v>417</c:v>
                </c:pt>
                <c:pt idx="28">
                  <c:v>418</c:v>
                </c:pt>
                <c:pt idx="29">
                  <c:v>419</c:v>
                </c:pt>
                <c:pt idx="30">
                  <c:v>420</c:v>
                </c:pt>
                <c:pt idx="31">
                  <c:v>421</c:v>
                </c:pt>
                <c:pt idx="32">
                  <c:v>422</c:v>
                </c:pt>
                <c:pt idx="33">
                  <c:v>423</c:v>
                </c:pt>
                <c:pt idx="34">
                  <c:v>424</c:v>
                </c:pt>
                <c:pt idx="35">
                  <c:v>425</c:v>
                </c:pt>
                <c:pt idx="36">
                  <c:v>426</c:v>
                </c:pt>
                <c:pt idx="37">
                  <c:v>427</c:v>
                </c:pt>
                <c:pt idx="38">
                  <c:v>428</c:v>
                </c:pt>
                <c:pt idx="39">
                  <c:v>429</c:v>
                </c:pt>
                <c:pt idx="40">
                  <c:v>430</c:v>
                </c:pt>
                <c:pt idx="41">
                  <c:v>431</c:v>
                </c:pt>
                <c:pt idx="42">
                  <c:v>432</c:v>
                </c:pt>
                <c:pt idx="43">
                  <c:v>433</c:v>
                </c:pt>
                <c:pt idx="44">
                  <c:v>434</c:v>
                </c:pt>
                <c:pt idx="45">
                  <c:v>435</c:v>
                </c:pt>
                <c:pt idx="46">
                  <c:v>436</c:v>
                </c:pt>
                <c:pt idx="47">
                  <c:v>437</c:v>
                </c:pt>
                <c:pt idx="48">
                  <c:v>438</c:v>
                </c:pt>
                <c:pt idx="49">
                  <c:v>439</c:v>
                </c:pt>
                <c:pt idx="50">
                  <c:v>440</c:v>
                </c:pt>
                <c:pt idx="51">
                  <c:v>441</c:v>
                </c:pt>
                <c:pt idx="52">
                  <c:v>442</c:v>
                </c:pt>
                <c:pt idx="53">
                  <c:v>443</c:v>
                </c:pt>
                <c:pt idx="54">
                  <c:v>444</c:v>
                </c:pt>
                <c:pt idx="55">
                  <c:v>445</c:v>
                </c:pt>
                <c:pt idx="56">
                  <c:v>446</c:v>
                </c:pt>
                <c:pt idx="57">
                  <c:v>447</c:v>
                </c:pt>
                <c:pt idx="58">
                  <c:v>448</c:v>
                </c:pt>
                <c:pt idx="59">
                  <c:v>449</c:v>
                </c:pt>
                <c:pt idx="60">
                  <c:v>450</c:v>
                </c:pt>
                <c:pt idx="61">
                  <c:v>451</c:v>
                </c:pt>
                <c:pt idx="62">
                  <c:v>452</c:v>
                </c:pt>
                <c:pt idx="63">
                  <c:v>453</c:v>
                </c:pt>
                <c:pt idx="64">
                  <c:v>454</c:v>
                </c:pt>
                <c:pt idx="65">
                  <c:v>455</c:v>
                </c:pt>
                <c:pt idx="66">
                  <c:v>456</c:v>
                </c:pt>
                <c:pt idx="67">
                  <c:v>457</c:v>
                </c:pt>
                <c:pt idx="68">
                  <c:v>458</c:v>
                </c:pt>
                <c:pt idx="69">
                  <c:v>459</c:v>
                </c:pt>
                <c:pt idx="70">
                  <c:v>460</c:v>
                </c:pt>
                <c:pt idx="71">
                  <c:v>461</c:v>
                </c:pt>
                <c:pt idx="72">
                  <c:v>462</c:v>
                </c:pt>
                <c:pt idx="73">
                  <c:v>463</c:v>
                </c:pt>
                <c:pt idx="74">
                  <c:v>464</c:v>
                </c:pt>
                <c:pt idx="75">
                  <c:v>465</c:v>
                </c:pt>
                <c:pt idx="76">
                  <c:v>466</c:v>
                </c:pt>
                <c:pt idx="77">
                  <c:v>467</c:v>
                </c:pt>
                <c:pt idx="78">
                  <c:v>468</c:v>
                </c:pt>
                <c:pt idx="79">
                  <c:v>469</c:v>
                </c:pt>
                <c:pt idx="80">
                  <c:v>470</c:v>
                </c:pt>
                <c:pt idx="81">
                  <c:v>471</c:v>
                </c:pt>
                <c:pt idx="82">
                  <c:v>472</c:v>
                </c:pt>
                <c:pt idx="83">
                  <c:v>473</c:v>
                </c:pt>
                <c:pt idx="84">
                  <c:v>474</c:v>
                </c:pt>
                <c:pt idx="85">
                  <c:v>475</c:v>
                </c:pt>
                <c:pt idx="86">
                  <c:v>476</c:v>
                </c:pt>
                <c:pt idx="87">
                  <c:v>477</c:v>
                </c:pt>
                <c:pt idx="88">
                  <c:v>478</c:v>
                </c:pt>
                <c:pt idx="89">
                  <c:v>479</c:v>
                </c:pt>
                <c:pt idx="90">
                  <c:v>480</c:v>
                </c:pt>
                <c:pt idx="91">
                  <c:v>481</c:v>
                </c:pt>
                <c:pt idx="92">
                  <c:v>482</c:v>
                </c:pt>
                <c:pt idx="93">
                  <c:v>483</c:v>
                </c:pt>
                <c:pt idx="94">
                  <c:v>484</c:v>
                </c:pt>
                <c:pt idx="95">
                  <c:v>485</c:v>
                </c:pt>
                <c:pt idx="96">
                  <c:v>486</c:v>
                </c:pt>
                <c:pt idx="97">
                  <c:v>487</c:v>
                </c:pt>
                <c:pt idx="98">
                  <c:v>488</c:v>
                </c:pt>
                <c:pt idx="99">
                  <c:v>489</c:v>
                </c:pt>
                <c:pt idx="100">
                  <c:v>490</c:v>
                </c:pt>
                <c:pt idx="101">
                  <c:v>491</c:v>
                </c:pt>
                <c:pt idx="102">
                  <c:v>492</c:v>
                </c:pt>
                <c:pt idx="103">
                  <c:v>493</c:v>
                </c:pt>
                <c:pt idx="104">
                  <c:v>494</c:v>
                </c:pt>
                <c:pt idx="105">
                  <c:v>495</c:v>
                </c:pt>
                <c:pt idx="106">
                  <c:v>496</c:v>
                </c:pt>
                <c:pt idx="107">
                  <c:v>497</c:v>
                </c:pt>
                <c:pt idx="108">
                  <c:v>498</c:v>
                </c:pt>
                <c:pt idx="109">
                  <c:v>499</c:v>
                </c:pt>
                <c:pt idx="110">
                  <c:v>500</c:v>
                </c:pt>
                <c:pt idx="111">
                  <c:v>501</c:v>
                </c:pt>
                <c:pt idx="112">
                  <c:v>502</c:v>
                </c:pt>
                <c:pt idx="113">
                  <c:v>503</c:v>
                </c:pt>
                <c:pt idx="114">
                  <c:v>504</c:v>
                </c:pt>
                <c:pt idx="115">
                  <c:v>505</c:v>
                </c:pt>
                <c:pt idx="116">
                  <c:v>506</c:v>
                </c:pt>
                <c:pt idx="117">
                  <c:v>507</c:v>
                </c:pt>
                <c:pt idx="118">
                  <c:v>508</c:v>
                </c:pt>
                <c:pt idx="119">
                  <c:v>509</c:v>
                </c:pt>
                <c:pt idx="120">
                  <c:v>510</c:v>
                </c:pt>
                <c:pt idx="121">
                  <c:v>511</c:v>
                </c:pt>
                <c:pt idx="122">
                  <c:v>512</c:v>
                </c:pt>
                <c:pt idx="123">
                  <c:v>513</c:v>
                </c:pt>
                <c:pt idx="124">
                  <c:v>514</c:v>
                </c:pt>
                <c:pt idx="125">
                  <c:v>515</c:v>
                </c:pt>
                <c:pt idx="126">
                  <c:v>516</c:v>
                </c:pt>
                <c:pt idx="127">
                  <c:v>517</c:v>
                </c:pt>
                <c:pt idx="128">
                  <c:v>518</c:v>
                </c:pt>
                <c:pt idx="129">
                  <c:v>519</c:v>
                </c:pt>
                <c:pt idx="130">
                  <c:v>520</c:v>
                </c:pt>
                <c:pt idx="131">
                  <c:v>521</c:v>
                </c:pt>
                <c:pt idx="132">
                  <c:v>522</c:v>
                </c:pt>
                <c:pt idx="133">
                  <c:v>523</c:v>
                </c:pt>
                <c:pt idx="134">
                  <c:v>524</c:v>
                </c:pt>
                <c:pt idx="135">
                  <c:v>525</c:v>
                </c:pt>
                <c:pt idx="136">
                  <c:v>526</c:v>
                </c:pt>
                <c:pt idx="137">
                  <c:v>527</c:v>
                </c:pt>
                <c:pt idx="138">
                  <c:v>528</c:v>
                </c:pt>
                <c:pt idx="139">
                  <c:v>529</c:v>
                </c:pt>
                <c:pt idx="140">
                  <c:v>530</c:v>
                </c:pt>
                <c:pt idx="141">
                  <c:v>531</c:v>
                </c:pt>
                <c:pt idx="142">
                  <c:v>532</c:v>
                </c:pt>
                <c:pt idx="143">
                  <c:v>533</c:v>
                </c:pt>
                <c:pt idx="144">
                  <c:v>534</c:v>
                </c:pt>
                <c:pt idx="145">
                  <c:v>535</c:v>
                </c:pt>
                <c:pt idx="146">
                  <c:v>536</c:v>
                </c:pt>
                <c:pt idx="147">
                  <c:v>537</c:v>
                </c:pt>
                <c:pt idx="148">
                  <c:v>538</c:v>
                </c:pt>
                <c:pt idx="149">
                  <c:v>539</c:v>
                </c:pt>
                <c:pt idx="150">
                  <c:v>540</c:v>
                </c:pt>
                <c:pt idx="151">
                  <c:v>541</c:v>
                </c:pt>
                <c:pt idx="152">
                  <c:v>542</c:v>
                </c:pt>
                <c:pt idx="153">
                  <c:v>543</c:v>
                </c:pt>
                <c:pt idx="154">
                  <c:v>544</c:v>
                </c:pt>
                <c:pt idx="155">
                  <c:v>545</c:v>
                </c:pt>
                <c:pt idx="156">
                  <c:v>546</c:v>
                </c:pt>
                <c:pt idx="157">
                  <c:v>547</c:v>
                </c:pt>
                <c:pt idx="158">
                  <c:v>548</c:v>
                </c:pt>
                <c:pt idx="159">
                  <c:v>549</c:v>
                </c:pt>
                <c:pt idx="160">
                  <c:v>550</c:v>
                </c:pt>
                <c:pt idx="161">
                  <c:v>551</c:v>
                </c:pt>
                <c:pt idx="162">
                  <c:v>552</c:v>
                </c:pt>
                <c:pt idx="163">
                  <c:v>553</c:v>
                </c:pt>
                <c:pt idx="164">
                  <c:v>554</c:v>
                </c:pt>
                <c:pt idx="165">
                  <c:v>555</c:v>
                </c:pt>
                <c:pt idx="166">
                  <c:v>556</c:v>
                </c:pt>
                <c:pt idx="167">
                  <c:v>557</c:v>
                </c:pt>
                <c:pt idx="168">
                  <c:v>558</c:v>
                </c:pt>
                <c:pt idx="169">
                  <c:v>559</c:v>
                </c:pt>
                <c:pt idx="170">
                  <c:v>560</c:v>
                </c:pt>
                <c:pt idx="171">
                  <c:v>561</c:v>
                </c:pt>
              </c:numCache>
            </c:numRef>
          </c:cat>
          <c:val>
            <c:numRef>
              <c:f>'Monte Carlo NPV'!$E$42:$E$213</c:f>
              <c:numCache>
                <c:formatCode>General</c:formatCode>
                <c:ptCount val="172"/>
                <c:pt idx="0">
                  <c:v>8.6827934603856917E-7</c:v>
                </c:pt>
                <c:pt idx="1">
                  <c:v>1.0712189091926793E-6</c:v>
                </c:pt>
                <c:pt idx="2">
                  <c:v>1.3186435077389301E-6</c:v>
                </c:pt>
                <c:pt idx="3">
                  <c:v>1.6195970699433939E-6</c:v>
                </c:pt>
                <c:pt idx="4">
                  <c:v>1.9848010215226543E-6</c:v>
                </c:pt>
                <c:pt idx="5">
                  <c:v>2.4269307146636277E-6</c:v>
                </c:pt>
                <c:pt idx="6">
                  <c:v>2.9609303538143944E-6</c:v>
                </c:pt>
                <c:pt idx="7">
                  <c:v>3.6043704219837503E-6</c:v>
                </c:pt>
                <c:pt idx="8">
                  <c:v>4.3778517733594938E-6</c:v>
                </c:pt>
                <c:pt idx="9">
                  <c:v>5.3054606740298364E-6</c:v>
                </c:pt>
                <c:pt idx="10">
                  <c:v>6.4152791297145462E-6</c:v>
                </c:pt>
                <c:pt idx="11">
                  <c:v>7.7399548235693634E-6</c:v>
                </c:pt>
                <c:pt idx="12">
                  <c:v>9.3173348829442298E-6</c:v>
                </c:pt>
                <c:pt idx="13">
                  <c:v>1.1191167484948606E-5</c:v>
                </c:pt>
                <c:pt idx="14">
                  <c:v>1.3411874979384686E-5</c:v>
                </c:pt>
                <c:pt idx="15">
                  <c:v>1.6037401735987022E-5</c:v>
                </c:pt>
                <c:pt idx="16">
                  <c:v>1.9134139292599441E-5</c:v>
                </c:pt>
                <c:pt idx="17">
                  <c:v>2.2777930573716614E-5</c:v>
                </c:pt>
                <c:pt idx="18">
                  <c:v>2.7055153947166746E-5</c:v>
                </c:pt>
                <c:pt idx="19">
                  <c:v>3.2063886674330896E-5</c:v>
                </c:pt>
                <c:pt idx="20">
                  <c:v>3.7915145871843398E-5</c:v>
                </c:pt>
                <c:pt idx="21">
                  <c:v>4.4734203428572709E-5</c:v>
                </c:pt>
                <c:pt idx="22">
                  <c:v>5.266196940275632E-5</c:v>
                </c:pt>
                <c:pt idx="23">
                  <c:v>6.1856436256794929E-5</c:v>
                </c:pt>
                <c:pt idx="24">
                  <c:v>7.2494173873078425E-5</c:v>
                </c:pt>
                <c:pt idx="25">
                  <c:v>8.4771862641290179E-5</c:v>
                </c:pt>
                <c:pt idx="26">
                  <c:v>9.8907849031066705E-5</c:v>
                </c:pt>
                <c:pt idx="27">
                  <c:v>1.1514370498694314E-4</c:v>
                </c:pt>
                <c:pt idx="28">
                  <c:v>1.3374576923730545E-4</c:v>
                </c:pt>
                <c:pt idx="29">
                  <c:v>1.550066452373194E-4</c:v>
                </c:pt>
                <c:pt idx="30">
                  <c:v>1.7924662701928888E-4</c:v>
                </c:pt>
                <c:pt idx="31">
                  <c:v>2.0681502076485661E-4</c:v>
                </c:pt>
                <c:pt idx="32">
                  <c:v>2.3809132651456417E-4</c:v>
                </c:pt>
                <c:pt idx="33">
                  <c:v>2.7348624117457513E-4</c:v>
                </c:pt>
                <c:pt idx="34">
                  <c:v>3.1344244096050204E-4</c:v>
                </c:pt>
                <c:pt idx="35">
                  <c:v>3.5843509873586296E-4</c:v>
                </c:pt>
                <c:pt idx="36">
                  <c:v>4.0897208946675916E-4</c:v>
                </c:pt>
                <c:pt idx="37">
                  <c:v>4.6559383533980691E-4</c:v>
                </c:pt>
                <c:pt idx="38">
                  <c:v>5.2887274109568482E-4</c:v>
                </c:pt>
                <c:pt idx="39">
                  <c:v>5.9941216993548562E-4</c:v>
                </c:pt>
                <c:pt idx="40">
                  <c:v>6.7784491107910803E-4</c:v>
                </c:pt>
                <c:pt idx="41">
                  <c:v>7.6483109180667326E-4</c:v>
                </c:pt>
                <c:pt idx="42">
                  <c:v>8.6105548969897636E-4</c:v>
                </c:pt>
                <c:pt idx="43">
                  <c:v>9.6722420490203472E-4</c:v>
                </c:pt>
                <c:pt idx="44">
                  <c:v>1.0840606576477255E-3</c:v>
                </c:pt>
                <c:pt idx="45">
                  <c:v>1.2123008830200457E-3</c:v>
                </c:pt>
                <c:pt idx="46">
                  <c:v>1.3526881030923529E-3</c:v>
                </c:pt>
                <c:pt idx="47">
                  <c:v>1.5059665660734926E-3</c:v>
                </c:pt>
                <c:pt idx="48">
                  <c:v>1.6728746529560087E-3</c:v>
                </c:pt>
                <c:pt idx="49">
                  <c:v>1.8541372642876819E-3</c:v>
                </c:pt>
                <c:pt idx="50">
                  <c:v>2.0504575129805273E-3</c:v>
                </c:pt>
                <c:pt idx="51">
                  <c:v>2.2625077633811534E-3</c:v>
                </c:pt>
                <c:pt idx="52">
                  <c:v>2.4909200719645257E-3</c:v>
                </c:pt>
                <c:pt idx="53">
                  <c:v>2.7362761007510023E-3</c:v>
                </c:pt>
                <c:pt idx="54">
                  <c:v>2.9990965906163906E-3</c:v>
                </c:pt>
                <c:pt idx="55">
                  <c:v>3.2798304977631285E-3</c:v>
                </c:pt>
                <c:pt idx="56">
                  <c:v>3.5788439124120127E-3</c:v>
                </c:pt>
                <c:pt idx="57">
                  <c:v>3.896408893895806E-3</c:v>
                </c:pt>
                <c:pt idx="58">
                  <c:v>4.23269237040645E-3</c:v>
                </c:pt>
                <c:pt idx="59">
                  <c:v>4.5877452642719427E-3</c:v>
                </c:pt>
                <c:pt idx="60">
                  <c:v>4.9614920144198183E-3</c:v>
                </c:pt>
                <c:pt idx="61">
                  <c:v>5.3537206762303523E-3</c:v>
                </c:pt>
                <c:pt idx="62">
                  <c:v>5.7640737849206872E-3</c:v>
                </c:pt>
                <c:pt idx="63">
                  <c:v>6.1920401715853945E-3</c:v>
                </c:pt>
                <c:pt idx="64">
                  <c:v>6.6369479207436964E-3</c:v>
                </c:pt>
                <c:pt idx="65">
                  <c:v>7.0979586544532595E-3</c:v>
                </c:pt>
                <c:pt idx="66">
                  <c:v>7.5740633205506154E-3</c:v>
                </c:pt>
                <c:pt idx="67">
                  <c:v>8.0640796512454586E-3</c:v>
                </c:pt>
                <c:pt idx="68">
                  <c:v>8.5666514430857207E-3</c:v>
                </c:pt>
                <c:pt idx="69">
                  <c:v>9.0802497902641097E-3</c:v>
                </c:pt>
                <c:pt idx="70">
                  <c:v>9.60317638048757E-3</c:v>
                </c:pt>
                <c:pt idx="71">
                  <c:v>1.0133568936405692E-2</c:v>
                </c:pt>
                <c:pt idx="72">
                  <c:v>1.066940885621334E-2</c:v>
                </c:pt>
                <c:pt idx="73">
                  <c:v>1.1208531074920666E-2</c:v>
                </c:pt>
                <c:pt idx="74">
                  <c:v>1.1748636133420609E-2</c:v>
                </c:pt>
                <c:pt idx="75">
                  <c:v>1.228730440646166E-2</c:v>
                </c:pt>
                <c:pt idx="76">
                  <c:v>1.2822012403602383E-2</c:v>
                </c:pt>
                <c:pt idx="77">
                  <c:v>1.3350151019892969E-2</c:v>
                </c:pt>
                <c:pt idx="78">
                  <c:v>1.386904557614832E-2</c:v>
                </c:pt>
                <c:pt idx="79">
                  <c:v>1.4375977453023993E-2</c:v>
                </c:pt>
                <c:pt idx="80">
                  <c:v>1.4868207089464913E-2</c:v>
                </c:pt>
                <c:pt idx="81">
                  <c:v>1.5342998085240169E-2</c:v>
                </c:pt>
                <c:pt idx="82">
                  <c:v>1.5797642119946474E-2</c:v>
                </c:pt>
                <c:pt idx="83">
                  <c:v>1.6229484377748363E-2</c:v>
                </c:pt>
                <c:pt idx="84">
                  <c:v>1.663594914884493E-2</c:v>
                </c:pt>
                <c:pt idx="85">
                  <c:v>1.701456526574234E-2</c:v>
                </c:pt>
                <c:pt idx="86">
                  <c:v>1.7362991025296065E-2</c:v>
                </c:pt>
                <c:pt idx="87">
                  <c:v>1.7679038246476066E-2</c:v>
                </c:pt>
                <c:pt idx="88">
                  <c:v>1.7960695119081906E-2</c:v>
                </c:pt>
                <c:pt idx="89">
                  <c:v>1.8206147510236421E-2</c:v>
                </c:pt>
                <c:pt idx="90">
                  <c:v>1.8413798413317577E-2</c:v>
                </c:pt>
                <c:pt idx="91">
                  <c:v>1.8582285247808469E-2</c:v>
                </c:pt>
                <c:pt idx="92">
                  <c:v>1.8710494747976255E-2</c:v>
                </c:pt>
                <c:pt idx="93">
                  <c:v>1.8797575212821018E-2</c:v>
                </c:pt>
                <c:pt idx="94">
                  <c:v>1.8842945928733857E-2</c:v>
                </c:pt>
                <c:pt idx="95">
                  <c:v>1.8846303619030277E-2</c:v>
                </c:pt>
                <c:pt idx="96">
                  <c:v>1.8807625820151712E-2</c:v>
                </c:pt>
                <c:pt idx="97">
                  <c:v>1.8727171131954788E-2</c:v>
                </c:pt>
                <c:pt idx="98">
                  <c:v>1.8605476338187113E-2</c:v>
                </c:pt>
                <c:pt idx="99">
                  <c:v>1.8443350442005322E-2</c:v>
                </c:pt>
                <c:pt idx="100">
                  <c:v>1.8241865709250585E-2</c:v>
                </c:pt>
                <c:pt idx="101">
                  <c:v>1.8002345858204535E-2</c:v>
                </c:pt>
                <c:pt idx="102">
                  <c:v>1.7726351577796087E-2</c:v>
                </c:pt>
                <c:pt idx="103">
                  <c:v>1.7415663595874868E-2</c:v>
                </c:pt>
                <c:pt idx="104">
                  <c:v>1.7072263554456058E-2</c:v>
                </c:pt>
                <c:pt idx="105">
                  <c:v>1.6698312979123438E-2</c:v>
                </c:pt>
                <c:pt idx="106">
                  <c:v>1.6296130654522498E-2</c:v>
                </c:pt>
                <c:pt idx="107">
                  <c:v>1.586816873668204E-2</c:v>
                </c:pt>
                <c:pt idx="108">
                  <c:v>1.5416987945509098E-2</c:v>
                </c:pt>
                <c:pt idx="109">
                  <c:v>1.4945232187086361E-2</c:v>
                </c:pt>
                <c:pt idx="110">
                  <c:v>1.4455602955385262E-2</c:v>
                </c:pt>
                <c:pt idx="111">
                  <c:v>1.395083385684932E-2</c:v>
                </c:pt>
                <c:pt idx="112">
                  <c:v>1.3433665589291151E-2</c:v>
                </c:pt>
                <c:pt idx="113">
                  <c:v>1.2906821689091868E-2</c:v>
                </c:pt>
                <c:pt idx="114">
                  <c:v>1.2372985338309545E-2</c:v>
                </c:pt>
                <c:pt idx="115">
                  <c:v>1.1834777496600973E-2</c:v>
                </c:pt>
                <c:pt idx="116">
                  <c:v>1.1294736592518548E-2</c:v>
                </c:pt>
                <c:pt idx="117">
                  <c:v>1.0755299975495836E-2</c:v>
                </c:pt>
                <c:pt idx="118">
                  <c:v>1.0218787294450945E-2</c:v>
                </c:pt>
                <c:pt idx="119">
                  <c:v>9.6873859321993036E-3</c:v>
                </c:pt>
                <c:pt idx="120">
                  <c:v>9.1631385875570112E-3</c:v>
                </c:pt>
                <c:pt idx="121">
                  <c:v>8.6479330598878846E-3</c:v>
                </c:pt>
                <c:pt idx="122">
                  <c:v>8.1434942546187005E-3</c:v>
                </c:pt>
                <c:pt idx="123">
                  <c:v>7.6513783935782571E-3</c:v>
                </c:pt>
                <c:pt idx="124">
                  <c:v>7.1729693815003335E-3</c:v>
                </c:pt>
                <c:pt idx="125">
                  <c:v>6.7094772501822188E-3</c:v>
                </c:pt>
                <c:pt idx="126">
                  <c:v>6.2619385750374307E-3</c:v>
                </c:pt>
                <c:pt idx="127">
                  <c:v>5.8312187354594876E-3</c:v>
                </c:pt>
                <c:pt idx="128">
                  <c:v>5.4180158707650044E-3</c:v>
                </c:pt>
                <c:pt idx="129">
                  <c:v>5.0228663676566811E-3</c:v>
                </c:pt>
                <c:pt idx="130">
                  <c:v>4.6461517031957797E-3</c:v>
                </c:pt>
                <c:pt idx="131">
                  <c:v>4.2881064591684141E-3</c:v>
                </c:pt>
                <c:pt idx="132">
                  <c:v>3.9488273193588842E-3</c:v>
                </c:pt>
                <c:pt idx="133">
                  <c:v>3.6282828604225093E-3</c:v>
                </c:pt>
                <c:pt idx="134">
                  <c:v>3.3263239495339328E-3</c:v>
                </c:pt>
                <c:pt idx="135">
                  <c:v>3.0426945674756002E-3</c:v>
                </c:pt>
                <c:pt idx="136">
                  <c:v>2.7770428839855822E-3</c:v>
                </c:pt>
                <c:pt idx="137">
                  <c:v>2.5289324226339363E-3</c:v>
                </c:pt>
                <c:pt idx="138">
                  <c:v>2.2978531648535261E-3</c:v>
                </c:pt>
                <c:pt idx="139">
                  <c:v>2.0832324566174188E-3</c:v>
                </c:pt>
                <c:pt idx="140">
                  <c:v>1.8844455962351422E-3</c:v>
                </c:pt>
                <c:pt idx="141">
                  <c:v>1.7008259974494208E-3</c:v>
                </c:pt>
                <c:pt idx="142">
                  <c:v>1.5316748380876392E-3</c:v>
                </c:pt>
                <c:pt idx="143">
                  <c:v>1.3762701206179375E-3</c:v>
                </c:pt>
                <c:pt idx="144">
                  <c:v>1.2338750867696209E-3</c:v>
                </c:pt>
                <c:pt idx="145">
                  <c:v>1.103745943627759E-3</c:v>
                </c:pt>
                <c:pt idx="146">
                  <c:v>9.8513887306758089E-4</c:v>
                </c:pt>
                <c:pt idx="147">
                  <c:v>8.7731630986039022E-4</c:v>
                </c:pt>
                <c:pt idx="148">
                  <c:v>7.7955248610502145E-4</c:v>
                </c:pt>
                <c:pt idx="149">
                  <c:v>6.9113825070290028E-4</c:v>
                </c:pt>
                <c:pt idx="150">
                  <c:v>6.1138518232485648E-4</c:v>
                </c:pt>
                <c:pt idx="151">
                  <c:v>5.3962902267430549E-4</c:v>
                </c:pt>
                <c:pt idx="152">
                  <c:v>4.7523246382780458E-4</c:v>
                </c:pt>
                <c:pt idx="153">
                  <c:v>4.1758732905357781E-4</c:v>
                </c:pt>
                <c:pt idx="154">
                  <c:v>3.6611619082034958E-4</c:v>
                </c:pt>
                <c:pt idx="155">
                  <c:v>3.2027347278354321E-4</c:v>
                </c:pt>
                <c:pt idx="156">
                  <c:v>2.7954608446187037E-4</c:v>
                </c:pt>
                <c:pt idx="157">
                  <c:v>2.4345363819638601E-4</c:v>
                </c:pt>
                <c:pt idx="158">
                  <c:v>2.1154829792751194E-4</c:v>
                </c:pt>
                <c:pt idx="159">
                  <c:v>1.8341430845046966E-4</c:v>
                </c:pt>
                <c:pt idx="160">
                  <c:v>1.586672522355037E-4</c:v>
                </c:pt>
                <c:pt idx="161">
                  <c:v>1.3695307874513835E-4</c:v>
                </c:pt>
                <c:pt idx="162">
                  <c:v>1.1794694856205291E-4</c:v>
                </c:pt>
                <c:pt idx="163">
                  <c:v>1.0135193166815701E-4</c:v>
                </c:pt>
                <c:pt idx="164">
                  <c:v>8.6897595990901859E-5</c:v>
                </c:pt>
                <c:pt idx="165">
                  <c:v>7.4338518951008609E-5</c:v>
                </c:pt>
                <c:pt idx="166">
                  <c:v>6.3452751291198729E-5</c:v>
                </c:pt>
                <c:pt idx="167">
                  <c:v>5.4040259012555813E-5</c:v>
                </c:pt>
                <c:pt idx="168">
                  <c:v>4.5921365857718967E-5</c:v>
                </c:pt>
                <c:pt idx="169">
                  <c:v>3.8935215511648558E-5</c:v>
                </c:pt>
                <c:pt idx="170">
                  <c:v>3.293826958450272E-5</c:v>
                </c:pt>
                <c:pt idx="171">
                  <c:v>2.7802854530832775E-5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242149920"/>
        <c:axId val="242150312"/>
      </c:barChart>
      <c:catAx>
        <c:axId val="2421499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50312"/>
        <c:crosses val="autoZero"/>
        <c:auto val="1"/>
        <c:lblAlgn val="ctr"/>
        <c:lblOffset val="100"/>
        <c:noMultiLvlLbl val="0"/>
      </c:catAx>
      <c:valAx>
        <c:axId val="2421503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4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NPV - Frequency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972726235307599E-2"/>
          <c:y val="0.19480351414406533"/>
          <c:w val="0.89561940626986936"/>
          <c:h val="0.58496099445902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'Monte Carlo NPV'!$F$41</c:f>
              <c:strCache>
                <c:ptCount val="1"/>
                <c:pt idx="0">
                  <c:v>Frequency</c:v>
                </c:pt>
              </c:strCache>
            </c:strRef>
          </c:tx>
          <c:spPr>
            <a:noFill/>
            <a:ln w="9525" cap="flat" cmpd="sng" algn="ctr">
              <a:solidFill>
                <a:srgbClr val="92D050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'Monte Carlo NPV'!$D$42:$D$213</c:f>
              <c:numCache>
                <c:formatCode>_(* #,##0_);_(* \(#,##0\);_(* "-"??_);_(@_)</c:formatCode>
                <c:ptCount val="172"/>
                <c:pt idx="0">
                  <c:v>390</c:v>
                </c:pt>
                <c:pt idx="1">
                  <c:v>391</c:v>
                </c:pt>
                <c:pt idx="2">
                  <c:v>392</c:v>
                </c:pt>
                <c:pt idx="3">
                  <c:v>393</c:v>
                </c:pt>
                <c:pt idx="4">
                  <c:v>394</c:v>
                </c:pt>
                <c:pt idx="5">
                  <c:v>395</c:v>
                </c:pt>
                <c:pt idx="6">
                  <c:v>396</c:v>
                </c:pt>
                <c:pt idx="7">
                  <c:v>397</c:v>
                </c:pt>
                <c:pt idx="8">
                  <c:v>398</c:v>
                </c:pt>
                <c:pt idx="9">
                  <c:v>399</c:v>
                </c:pt>
                <c:pt idx="10">
                  <c:v>400</c:v>
                </c:pt>
                <c:pt idx="11">
                  <c:v>401</c:v>
                </c:pt>
                <c:pt idx="12">
                  <c:v>402</c:v>
                </c:pt>
                <c:pt idx="13">
                  <c:v>403</c:v>
                </c:pt>
                <c:pt idx="14">
                  <c:v>404</c:v>
                </c:pt>
                <c:pt idx="15">
                  <c:v>405</c:v>
                </c:pt>
                <c:pt idx="16">
                  <c:v>406</c:v>
                </c:pt>
                <c:pt idx="17">
                  <c:v>407</c:v>
                </c:pt>
                <c:pt idx="18">
                  <c:v>408</c:v>
                </c:pt>
                <c:pt idx="19">
                  <c:v>409</c:v>
                </c:pt>
                <c:pt idx="20">
                  <c:v>410</c:v>
                </c:pt>
                <c:pt idx="21">
                  <c:v>411</c:v>
                </c:pt>
                <c:pt idx="22">
                  <c:v>412</c:v>
                </c:pt>
                <c:pt idx="23">
                  <c:v>413</c:v>
                </c:pt>
                <c:pt idx="24">
                  <c:v>414</c:v>
                </c:pt>
                <c:pt idx="25">
                  <c:v>415</c:v>
                </c:pt>
                <c:pt idx="26">
                  <c:v>416</c:v>
                </c:pt>
                <c:pt idx="27">
                  <c:v>417</c:v>
                </c:pt>
                <c:pt idx="28">
                  <c:v>418</c:v>
                </c:pt>
                <c:pt idx="29">
                  <c:v>419</c:v>
                </c:pt>
                <c:pt idx="30">
                  <c:v>420</c:v>
                </c:pt>
                <c:pt idx="31">
                  <c:v>421</c:v>
                </c:pt>
                <c:pt idx="32">
                  <c:v>422</c:v>
                </c:pt>
                <c:pt idx="33">
                  <c:v>423</c:v>
                </c:pt>
                <c:pt idx="34">
                  <c:v>424</c:v>
                </c:pt>
                <c:pt idx="35">
                  <c:v>425</c:v>
                </c:pt>
                <c:pt idx="36">
                  <c:v>426</c:v>
                </c:pt>
                <c:pt idx="37">
                  <c:v>427</c:v>
                </c:pt>
                <c:pt idx="38">
                  <c:v>428</c:v>
                </c:pt>
                <c:pt idx="39">
                  <c:v>429</c:v>
                </c:pt>
                <c:pt idx="40">
                  <c:v>430</c:v>
                </c:pt>
                <c:pt idx="41">
                  <c:v>431</c:v>
                </c:pt>
                <c:pt idx="42">
                  <c:v>432</c:v>
                </c:pt>
                <c:pt idx="43">
                  <c:v>433</c:v>
                </c:pt>
                <c:pt idx="44">
                  <c:v>434</c:v>
                </c:pt>
                <c:pt idx="45">
                  <c:v>435</c:v>
                </c:pt>
                <c:pt idx="46">
                  <c:v>436</c:v>
                </c:pt>
                <c:pt idx="47">
                  <c:v>437</c:v>
                </c:pt>
                <c:pt idx="48">
                  <c:v>438</c:v>
                </c:pt>
                <c:pt idx="49">
                  <c:v>439</c:v>
                </c:pt>
                <c:pt idx="50">
                  <c:v>440</c:v>
                </c:pt>
                <c:pt idx="51">
                  <c:v>441</c:v>
                </c:pt>
                <c:pt idx="52">
                  <c:v>442</c:v>
                </c:pt>
                <c:pt idx="53">
                  <c:v>443</c:v>
                </c:pt>
                <c:pt idx="54">
                  <c:v>444</c:v>
                </c:pt>
                <c:pt idx="55">
                  <c:v>445</c:v>
                </c:pt>
                <c:pt idx="56">
                  <c:v>446</c:v>
                </c:pt>
                <c:pt idx="57">
                  <c:v>447</c:v>
                </c:pt>
                <c:pt idx="58">
                  <c:v>448</c:v>
                </c:pt>
                <c:pt idx="59">
                  <c:v>449</c:v>
                </c:pt>
                <c:pt idx="60">
                  <c:v>450</c:v>
                </c:pt>
                <c:pt idx="61">
                  <c:v>451</c:v>
                </c:pt>
                <c:pt idx="62">
                  <c:v>452</c:v>
                </c:pt>
                <c:pt idx="63">
                  <c:v>453</c:v>
                </c:pt>
                <c:pt idx="64">
                  <c:v>454</c:v>
                </c:pt>
                <c:pt idx="65">
                  <c:v>455</c:v>
                </c:pt>
                <c:pt idx="66">
                  <c:v>456</c:v>
                </c:pt>
                <c:pt idx="67">
                  <c:v>457</c:v>
                </c:pt>
                <c:pt idx="68">
                  <c:v>458</c:v>
                </c:pt>
                <c:pt idx="69">
                  <c:v>459</c:v>
                </c:pt>
                <c:pt idx="70">
                  <c:v>460</c:v>
                </c:pt>
                <c:pt idx="71">
                  <c:v>461</c:v>
                </c:pt>
                <c:pt idx="72">
                  <c:v>462</c:v>
                </c:pt>
                <c:pt idx="73">
                  <c:v>463</c:v>
                </c:pt>
                <c:pt idx="74">
                  <c:v>464</c:v>
                </c:pt>
                <c:pt idx="75">
                  <c:v>465</c:v>
                </c:pt>
                <c:pt idx="76">
                  <c:v>466</c:v>
                </c:pt>
                <c:pt idx="77">
                  <c:v>467</c:v>
                </c:pt>
                <c:pt idx="78">
                  <c:v>468</c:v>
                </c:pt>
                <c:pt idx="79">
                  <c:v>469</c:v>
                </c:pt>
                <c:pt idx="80">
                  <c:v>470</c:v>
                </c:pt>
                <c:pt idx="81">
                  <c:v>471</c:v>
                </c:pt>
                <c:pt idx="82">
                  <c:v>472</c:v>
                </c:pt>
                <c:pt idx="83">
                  <c:v>473</c:v>
                </c:pt>
                <c:pt idx="84">
                  <c:v>474</c:v>
                </c:pt>
                <c:pt idx="85">
                  <c:v>475</c:v>
                </c:pt>
                <c:pt idx="86">
                  <c:v>476</c:v>
                </c:pt>
                <c:pt idx="87">
                  <c:v>477</c:v>
                </c:pt>
                <c:pt idx="88">
                  <c:v>478</c:v>
                </c:pt>
                <c:pt idx="89">
                  <c:v>479</c:v>
                </c:pt>
                <c:pt idx="90">
                  <c:v>480</c:v>
                </c:pt>
                <c:pt idx="91">
                  <c:v>481</c:v>
                </c:pt>
                <c:pt idx="92">
                  <c:v>482</c:v>
                </c:pt>
                <c:pt idx="93">
                  <c:v>483</c:v>
                </c:pt>
                <c:pt idx="94">
                  <c:v>484</c:v>
                </c:pt>
                <c:pt idx="95">
                  <c:v>485</c:v>
                </c:pt>
                <c:pt idx="96">
                  <c:v>486</c:v>
                </c:pt>
                <c:pt idx="97">
                  <c:v>487</c:v>
                </c:pt>
                <c:pt idx="98">
                  <c:v>488</c:v>
                </c:pt>
                <c:pt idx="99">
                  <c:v>489</c:v>
                </c:pt>
                <c:pt idx="100">
                  <c:v>490</c:v>
                </c:pt>
                <c:pt idx="101">
                  <c:v>491</c:v>
                </c:pt>
                <c:pt idx="102">
                  <c:v>492</c:v>
                </c:pt>
                <c:pt idx="103">
                  <c:v>493</c:v>
                </c:pt>
                <c:pt idx="104">
                  <c:v>494</c:v>
                </c:pt>
                <c:pt idx="105">
                  <c:v>495</c:v>
                </c:pt>
                <c:pt idx="106">
                  <c:v>496</c:v>
                </c:pt>
                <c:pt idx="107">
                  <c:v>497</c:v>
                </c:pt>
                <c:pt idx="108">
                  <c:v>498</c:v>
                </c:pt>
                <c:pt idx="109">
                  <c:v>499</c:v>
                </c:pt>
                <c:pt idx="110">
                  <c:v>500</c:v>
                </c:pt>
                <c:pt idx="111">
                  <c:v>501</c:v>
                </c:pt>
                <c:pt idx="112">
                  <c:v>502</c:v>
                </c:pt>
                <c:pt idx="113">
                  <c:v>503</c:v>
                </c:pt>
                <c:pt idx="114">
                  <c:v>504</c:v>
                </c:pt>
                <c:pt idx="115">
                  <c:v>505</c:v>
                </c:pt>
                <c:pt idx="116">
                  <c:v>506</c:v>
                </c:pt>
                <c:pt idx="117">
                  <c:v>507</c:v>
                </c:pt>
                <c:pt idx="118">
                  <c:v>508</c:v>
                </c:pt>
                <c:pt idx="119">
                  <c:v>509</c:v>
                </c:pt>
                <c:pt idx="120">
                  <c:v>510</c:v>
                </c:pt>
                <c:pt idx="121">
                  <c:v>511</c:v>
                </c:pt>
                <c:pt idx="122">
                  <c:v>512</c:v>
                </c:pt>
                <c:pt idx="123">
                  <c:v>513</c:v>
                </c:pt>
                <c:pt idx="124">
                  <c:v>514</c:v>
                </c:pt>
                <c:pt idx="125">
                  <c:v>515</c:v>
                </c:pt>
                <c:pt idx="126">
                  <c:v>516</c:v>
                </c:pt>
                <c:pt idx="127">
                  <c:v>517</c:v>
                </c:pt>
                <c:pt idx="128">
                  <c:v>518</c:v>
                </c:pt>
                <c:pt idx="129">
                  <c:v>519</c:v>
                </c:pt>
                <c:pt idx="130">
                  <c:v>520</c:v>
                </c:pt>
                <c:pt idx="131">
                  <c:v>521</c:v>
                </c:pt>
                <c:pt idx="132">
                  <c:v>522</c:v>
                </c:pt>
                <c:pt idx="133">
                  <c:v>523</c:v>
                </c:pt>
                <c:pt idx="134">
                  <c:v>524</c:v>
                </c:pt>
                <c:pt idx="135">
                  <c:v>525</c:v>
                </c:pt>
                <c:pt idx="136">
                  <c:v>526</c:v>
                </c:pt>
                <c:pt idx="137">
                  <c:v>527</c:v>
                </c:pt>
                <c:pt idx="138">
                  <c:v>528</c:v>
                </c:pt>
                <c:pt idx="139">
                  <c:v>529</c:v>
                </c:pt>
                <c:pt idx="140">
                  <c:v>530</c:v>
                </c:pt>
                <c:pt idx="141">
                  <c:v>531</c:v>
                </c:pt>
                <c:pt idx="142">
                  <c:v>532</c:v>
                </c:pt>
                <c:pt idx="143">
                  <c:v>533</c:v>
                </c:pt>
                <c:pt idx="144">
                  <c:v>534</c:v>
                </c:pt>
                <c:pt idx="145">
                  <c:v>535</c:v>
                </c:pt>
                <c:pt idx="146">
                  <c:v>536</c:v>
                </c:pt>
                <c:pt idx="147">
                  <c:v>537</c:v>
                </c:pt>
                <c:pt idx="148">
                  <c:v>538</c:v>
                </c:pt>
                <c:pt idx="149">
                  <c:v>539</c:v>
                </c:pt>
                <c:pt idx="150">
                  <c:v>540</c:v>
                </c:pt>
                <c:pt idx="151">
                  <c:v>541</c:v>
                </c:pt>
                <c:pt idx="152">
                  <c:v>542</c:v>
                </c:pt>
                <c:pt idx="153">
                  <c:v>543</c:v>
                </c:pt>
                <c:pt idx="154">
                  <c:v>544</c:v>
                </c:pt>
                <c:pt idx="155">
                  <c:v>545</c:v>
                </c:pt>
                <c:pt idx="156">
                  <c:v>546</c:v>
                </c:pt>
                <c:pt idx="157">
                  <c:v>547</c:v>
                </c:pt>
                <c:pt idx="158">
                  <c:v>548</c:v>
                </c:pt>
                <c:pt idx="159">
                  <c:v>549</c:v>
                </c:pt>
                <c:pt idx="160">
                  <c:v>550</c:v>
                </c:pt>
                <c:pt idx="161">
                  <c:v>551</c:v>
                </c:pt>
                <c:pt idx="162">
                  <c:v>552</c:v>
                </c:pt>
                <c:pt idx="163">
                  <c:v>553</c:v>
                </c:pt>
                <c:pt idx="164">
                  <c:v>554</c:v>
                </c:pt>
                <c:pt idx="165">
                  <c:v>555</c:v>
                </c:pt>
                <c:pt idx="166">
                  <c:v>556</c:v>
                </c:pt>
                <c:pt idx="167">
                  <c:v>557</c:v>
                </c:pt>
                <c:pt idx="168">
                  <c:v>558</c:v>
                </c:pt>
                <c:pt idx="169">
                  <c:v>559</c:v>
                </c:pt>
                <c:pt idx="170">
                  <c:v>560</c:v>
                </c:pt>
                <c:pt idx="171">
                  <c:v>561</c:v>
                </c:pt>
              </c:numCache>
            </c:numRef>
          </c:cat>
          <c:val>
            <c:numRef>
              <c:f>'Monte Carlo NPV'!$F$42:$F$213</c:f>
              <c:numCache>
                <c:formatCode>General</c:formatCode>
                <c:ptCount val="1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3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3</c:v>
                </c:pt>
                <c:pt idx="57">
                  <c:v>4</c:v>
                </c:pt>
                <c:pt idx="58">
                  <c:v>7</c:v>
                </c:pt>
                <c:pt idx="59">
                  <c:v>3</c:v>
                </c:pt>
                <c:pt idx="60">
                  <c:v>6</c:v>
                </c:pt>
                <c:pt idx="61">
                  <c:v>4</c:v>
                </c:pt>
                <c:pt idx="62">
                  <c:v>6</c:v>
                </c:pt>
                <c:pt idx="63">
                  <c:v>5</c:v>
                </c:pt>
                <c:pt idx="64">
                  <c:v>4</c:v>
                </c:pt>
                <c:pt idx="65">
                  <c:v>4</c:v>
                </c:pt>
                <c:pt idx="66">
                  <c:v>5</c:v>
                </c:pt>
                <c:pt idx="67">
                  <c:v>4</c:v>
                </c:pt>
                <c:pt idx="68">
                  <c:v>6</c:v>
                </c:pt>
                <c:pt idx="69">
                  <c:v>3</c:v>
                </c:pt>
                <c:pt idx="70">
                  <c:v>8</c:v>
                </c:pt>
                <c:pt idx="71">
                  <c:v>12</c:v>
                </c:pt>
                <c:pt idx="72">
                  <c:v>8</c:v>
                </c:pt>
                <c:pt idx="73">
                  <c:v>3</c:v>
                </c:pt>
                <c:pt idx="74">
                  <c:v>10</c:v>
                </c:pt>
                <c:pt idx="75">
                  <c:v>6</c:v>
                </c:pt>
                <c:pt idx="76">
                  <c:v>12</c:v>
                </c:pt>
                <c:pt idx="77">
                  <c:v>5</c:v>
                </c:pt>
                <c:pt idx="78">
                  <c:v>15</c:v>
                </c:pt>
                <c:pt idx="79">
                  <c:v>10</c:v>
                </c:pt>
                <c:pt idx="80">
                  <c:v>11</c:v>
                </c:pt>
                <c:pt idx="81">
                  <c:v>18</c:v>
                </c:pt>
                <c:pt idx="82">
                  <c:v>19</c:v>
                </c:pt>
                <c:pt idx="83">
                  <c:v>17</c:v>
                </c:pt>
                <c:pt idx="84">
                  <c:v>13</c:v>
                </c:pt>
                <c:pt idx="85">
                  <c:v>18</c:v>
                </c:pt>
                <c:pt idx="86">
                  <c:v>16</c:v>
                </c:pt>
                <c:pt idx="87">
                  <c:v>17</c:v>
                </c:pt>
                <c:pt idx="88">
                  <c:v>9</c:v>
                </c:pt>
                <c:pt idx="89">
                  <c:v>11</c:v>
                </c:pt>
                <c:pt idx="90">
                  <c:v>19</c:v>
                </c:pt>
                <c:pt idx="91">
                  <c:v>23</c:v>
                </c:pt>
                <c:pt idx="92">
                  <c:v>15</c:v>
                </c:pt>
                <c:pt idx="93">
                  <c:v>21</c:v>
                </c:pt>
                <c:pt idx="94">
                  <c:v>24</c:v>
                </c:pt>
                <c:pt idx="95">
                  <c:v>19</c:v>
                </c:pt>
                <c:pt idx="96">
                  <c:v>18</c:v>
                </c:pt>
                <c:pt idx="97">
                  <c:v>20</c:v>
                </c:pt>
                <c:pt idx="98">
                  <c:v>15</c:v>
                </c:pt>
                <c:pt idx="99">
                  <c:v>20</c:v>
                </c:pt>
                <c:pt idx="100">
                  <c:v>18</c:v>
                </c:pt>
                <c:pt idx="101">
                  <c:v>21</c:v>
                </c:pt>
                <c:pt idx="102">
                  <c:v>25</c:v>
                </c:pt>
                <c:pt idx="103">
                  <c:v>18</c:v>
                </c:pt>
                <c:pt idx="104">
                  <c:v>21</c:v>
                </c:pt>
                <c:pt idx="105">
                  <c:v>16</c:v>
                </c:pt>
                <c:pt idx="106">
                  <c:v>22</c:v>
                </c:pt>
                <c:pt idx="107">
                  <c:v>17</c:v>
                </c:pt>
                <c:pt idx="108">
                  <c:v>15</c:v>
                </c:pt>
                <c:pt idx="109">
                  <c:v>10</c:v>
                </c:pt>
                <c:pt idx="110">
                  <c:v>17</c:v>
                </c:pt>
                <c:pt idx="111">
                  <c:v>12</c:v>
                </c:pt>
                <c:pt idx="112">
                  <c:v>11</c:v>
                </c:pt>
                <c:pt idx="113">
                  <c:v>16</c:v>
                </c:pt>
                <c:pt idx="114">
                  <c:v>18</c:v>
                </c:pt>
                <c:pt idx="115">
                  <c:v>14</c:v>
                </c:pt>
                <c:pt idx="116">
                  <c:v>12</c:v>
                </c:pt>
                <c:pt idx="117">
                  <c:v>14</c:v>
                </c:pt>
                <c:pt idx="118">
                  <c:v>16</c:v>
                </c:pt>
                <c:pt idx="119">
                  <c:v>16</c:v>
                </c:pt>
                <c:pt idx="120">
                  <c:v>11</c:v>
                </c:pt>
                <c:pt idx="121">
                  <c:v>6</c:v>
                </c:pt>
                <c:pt idx="122">
                  <c:v>15</c:v>
                </c:pt>
                <c:pt idx="123">
                  <c:v>16</c:v>
                </c:pt>
                <c:pt idx="124">
                  <c:v>7</c:v>
                </c:pt>
                <c:pt idx="125">
                  <c:v>13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7</c:v>
                </c:pt>
                <c:pt idx="130">
                  <c:v>6</c:v>
                </c:pt>
                <c:pt idx="131">
                  <c:v>3</c:v>
                </c:pt>
                <c:pt idx="132">
                  <c:v>4</c:v>
                </c:pt>
                <c:pt idx="133">
                  <c:v>3</c:v>
                </c:pt>
                <c:pt idx="134">
                  <c:v>3</c:v>
                </c:pt>
                <c:pt idx="135">
                  <c:v>5</c:v>
                </c:pt>
                <c:pt idx="136">
                  <c:v>4</c:v>
                </c:pt>
                <c:pt idx="137">
                  <c:v>0</c:v>
                </c:pt>
                <c:pt idx="138">
                  <c:v>5</c:v>
                </c:pt>
                <c:pt idx="139">
                  <c:v>3</c:v>
                </c:pt>
                <c:pt idx="140">
                  <c:v>1</c:v>
                </c:pt>
                <c:pt idx="141">
                  <c:v>1</c:v>
                </c:pt>
                <c:pt idx="142">
                  <c:v>2</c:v>
                </c:pt>
                <c:pt idx="143">
                  <c:v>1</c:v>
                </c:pt>
                <c:pt idx="144">
                  <c:v>0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0</c:v>
                </c:pt>
                <c:pt idx="159">
                  <c:v>0</c:v>
                </c:pt>
                <c:pt idx="160">
                  <c:v>1</c:v>
                </c:pt>
                <c:pt idx="161">
                  <c:v>0</c:v>
                </c:pt>
                <c:pt idx="162">
                  <c:v>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242151096"/>
        <c:axId val="242151488"/>
      </c:barChart>
      <c:catAx>
        <c:axId val="2421510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51488"/>
        <c:crosses val="autoZero"/>
        <c:auto val="1"/>
        <c:lblAlgn val="ctr"/>
        <c:lblOffset val="100"/>
        <c:noMultiLvlLbl val="0"/>
      </c:catAx>
      <c:valAx>
        <c:axId val="242151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5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NPV - Frequency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'Monte Carlo NPV'!$R$41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'Monte Carlo NPV'!$R$42:$R$61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9</c:v>
                </c:pt>
                <c:pt idx="6">
                  <c:v>35</c:v>
                </c:pt>
                <c:pt idx="7">
                  <c:v>51</c:v>
                </c:pt>
                <c:pt idx="8">
                  <c:v>80</c:v>
                </c:pt>
                <c:pt idx="9">
                  <c:v>138</c:v>
                </c:pt>
                <c:pt idx="10">
                  <c:v>174</c:v>
                </c:pt>
                <c:pt idx="11">
                  <c:v>178</c:v>
                </c:pt>
                <c:pt idx="12">
                  <c:v>125</c:v>
                </c:pt>
                <c:pt idx="13">
                  <c:v>114</c:v>
                </c:pt>
                <c:pt idx="14">
                  <c:v>53</c:v>
                </c:pt>
                <c:pt idx="15">
                  <c:v>22</c:v>
                </c:pt>
                <c:pt idx="16">
                  <c:v>9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2152272"/>
        <c:axId val="242152664"/>
      </c:barChart>
      <c:scatterChart>
        <c:scatterStyle val="smoothMarker"/>
        <c:varyColors val="0"/>
        <c:ser>
          <c:idx val="0"/>
          <c:order val="1"/>
          <c:tx>
            <c:strRef>
              <c:f>'Monte Carlo NPV'!$S$41</c:f>
              <c:strCache>
                <c:ptCount val="1"/>
                <c:pt idx="0">
                  <c:v>Distribution</c:v>
                </c:pt>
              </c:strCache>
            </c:strRef>
          </c:tx>
          <c:spPr>
            <a:ln w="34925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noFill/>
              <a:ln w="9525">
                <a:solidFill>
                  <a:srgbClr val="C00000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yVal>
            <c:numRef>
              <c:f>'Monte Carlo NPV'!$S$42:$S$61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9</c:v>
                </c:pt>
                <c:pt idx="6">
                  <c:v>35</c:v>
                </c:pt>
                <c:pt idx="7">
                  <c:v>51</c:v>
                </c:pt>
                <c:pt idx="8">
                  <c:v>80</c:v>
                </c:pt>
                <c:pt idx="9">
                  <c:v>138</c:v>
                </c:pt>
                <c:pt idx="10">
                  <c:v>174</c:v>
                </c:pt>
                <c:pt idx="11">
                  <c:v>178</c:v>
                </c:pt>
                <c:pt idx="12">
                  <c:v>125</c:v>
                </c:pt>
                <c:pt idx="13">
                  <c:v>114</c:v>
                </c:pt>
                <c:pt idx="14">
                  <c:v>53</c:v>
                </c:pt>
                <c:pt idx="15">
                  <c:v>22</c:v>
                </c:pt>
                <c:pt idx="16">
                  <c:v>9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152272"/>
        <c:axId val="242152664"/>
      </c:scatterChart>
      <c:catAx>
        <c:axId val="242152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52664"/>
        <c:crosses val="autoZero"/>
        <c:auto val="1"/>
        <c:lblAlgn val="ctr"/>
        <c:lblOffset val="100"/>
        <c:noMultiLvlLbl val="0"/>
      </c:catAx>
      <c:valAx>
        <c:axId val="24215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15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48783598498938E-2"/>
          <c:y val="0.17315862312996236"/>
          <c:w val="0.85198653162610971"/>
          <c:h val="0.7811520102550111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'NPV-Sensitivity Analysis'!$A$12</c:f>
              <c:strCache>
                <c:ptCount val="1"/>
                <c:pt idx="0">
                  <c:v>Cash Flows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cat>
            <c:numRef>
              <c:f>'NPV-Sensitivity Analysis'!$B$10:$L$10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'NPV-Sensitivity Analysis'!$B$12:$L$12</c:f>
              <c:numCache>
                <c:formatCode>_("$"* #,##0.00_);_("$"* \(#,##0.00\);_("$"* "-"??_);_(@_)</c:formatCode>
                <c:ptCount val="11"/>
                <c:pt idx="0">
                  <c:v>-1000</c:v>
                </c:pt>
                <c:pt idx="1">
                  <c:v>200</c:v>
                </c:pt>
                <c:pt idx="2">
                  <c:v>210</c:v>
                </c:pt>
                <c:pt idx="3">
                  <c:v>220.5</c:v>
                </c:pt>
                <c:pt idx="4">
                  <c:v>231.52500000000001</c:v>
                </c:pt>
                <c:pt idx="5">
                  <c:v>243.10125000000002</c:v>
                </c:pt>
                <c:pt idx="6">
                  <c:v>255.25631250000004</c:v>
                </c:pt>
                <c:pt idx="7">
                  <c:v>268.01912812500007</c:v>
                </c:pt>
                <c:pt idx="8">
                  <c:v>281.4200845312501</c:v>
                </c:pt>
                <c:pt idx="9">
                  <c:v>295.49108875781263</c:v>
                </c:pt>
                <c:pt idx="10">
                  <c:v>310.26564319570326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063352"/>
        <c:axId val="242063744"/>
      </c:barChart>
      <c:lineChart>
        <c:grouping val="stacked"/>
        <c:varyColors val="0"/>
        <c:ser>
          <c:idx val="0"/>
          <c:order val="1"/>
          <c:tx>
            <c:strRef>
              <c:f>'NPV-Sensitivity Analysis'!$A$15</c:f>
              <c:strCache>
                <c:ptCount val="1"/>
                <c:pt idx="0">
                  <c:v>Cumulative Discount Cash Flow</c:v>
                </c:pt>
              </c:strCache>
            </c:strRef>
          </c:tx>
          <c:val>
            <c:numRef>
              <c:f>'NPV-Sensitivity Analysis'!$B$15:$L$15</c:f>
              <c:numCache>
                <c:formatCode>_("$"* #,##0.00_);_("$"* \(#,##0.00\);_("$"* "-"??_);_(@_)</c:formatCode>
                <c:ptCount val="11"/>
                <c:pt idx="0">
                  <c:v>-1000</c:v>
                </c:pt>
                <c:pt idx="1">
                  <c:v>-818.18181818181824</c:v>
                </c:pt>
                <c:pt idx="2">
                  <c:v>-644.62809917355378</c:v>
                </c:pt>
                <c:pt idx="3">
                  <c:v>-478.96318557475593</c:v>
                </c:pt>
                <c:pt idx="4">
                  <c:v>-320.82849532135799</c:v>
                </c:pt>
                <c:pt idx="5">
                  <c:v>-169.88174553402359</c:v>
                </c:pt>
                <c:pt idx="6">
                  <c:v>-25.796211646113477</c:v>
                </c:pt>
                <c:pt idx="7">
                  <c:v>111.73997979234616</c:v>
                </c:pt>
                <c:pt idx="8">
                  <c:v>243.02452616542129</c:v>
                </c:pt>
                <c:pt idx="9">
                  <c:v>368.34159315790214</c:v>
                </c:pt>
                <c:pt idx="10">
                  <c:v>487.96242983254291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63352"/>
        <c:axId val="242063744"/>
      </c:lineChart>
      <c:catAx>
        <c:axId val="242063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2063744"/>
        <c:crosses val="autoZero"/>
        <c:auto val="1"/>
        <c:lblAlgn val="ctr"/>
        <c:lblOffset val="100"/>
        <c:noMultiLvlLbl val="0"/>
      </c:catAx>
      <c:valAx>
        <c:axId val="24206374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42063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50982816017465"/>
          <c:y val="0.787914525106574"/>
          <c:w val="0.20542481545727806"/>
          <c:h val="0.16290907182057471"/>
        </c:manualLayout>
      </c:layout>
      <c:overlay val="0"/>
      <c:txPr>
        <a:bodyPr/>
        <a:lstStyle/>
        <a:p>
          <a:pPr rtl="0">
            <a:defRPr b="1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17</xdr:row>
      <xdr:rowOff>38099</xdr:rowOff>
    </xdr:from>
    <xdr:to>
      <xdr:col>13</xdr:col>
      <xdr:colOff>381000</xdr:colOff>
      <xdr:row>36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323849</xdr:colOff>
      <xdr:row>0</xdr:row>
      <xdr:rowOff>133350</xdr:rowOff>
    </xdr:from>
    <xdr:to>
      <xdr:col>8</xdr:col>
      <xdr:colOff>695324</xdr:colOff>
      <xdr:row>8</xdr:row>
      <xdr:rowOff>84635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38924" y="133350"/>
          <a:ext cx="2162175" cy="17134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238124</xdr:colOff>
      <xdr:row>37</xdr:row>
      <xdr:rowOff>66675</xdr:rowOff>
    </xdr:from>
    <xdr:to>
      <xdr:col>13</xdr:col>
      <xdr:colOff>390525</xdr:colOff>
      <xdr:row>54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161925</xdr:colOff>
      <xdr:row>30</xdr:row>
      <xdr:rowOff>38100</xdr:rowOff>
    </xdr:from>
    <xdr:ext cx="4054251" cy="468013"/>
    <xdr:sp macro="" textlink="">
      <xdr:nvSpPr>
        <xdr:cNvPr id="5" name="TextBox 4"/>
        <xdr:cNvSpPr txBox="1"/>
      </xdr:nvSpPr>
      <xdr:spPr>
        <a:xfrm>
          <a:off x="161925" y="5800725"/>
          <a:ext cx="4054251" cy="468013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none" rtlCol="0" anchor="t">
          <a:spAutoFit/>
        </a:bodyPr>
        <a:lstStyle/>
        <a:p>
          <a:r>
            <a:rPr lang="en-US" sz="2400">
              <a:solidFill>
                <a:sysClr val="windowText" lastClr="000000"/>
              </a:solidFill>
            </a:rPr>
            <a:t>Press</a:t>
          </a:r>
          <a:r>
            <a:rPr lang="en-US" sz="2400" baseline="0">
              <a:solidFill>
                <a:sysClr val="windowText" lastClr="000000"/>
              </a:solidFill>
            </a:rPr>
            <a:t> 'F9' to run the simulation</a:t>
          </a:r>
          <a:endParaRPr lang="en-US" sz="24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6</xdr:col>
      <xdr:colOff>257175</xdr:colOff>
      <xdr:row>56</xdr:row>
      <xdr:rowOff>117613</xdr:rowOff>
    </xdr:from>
    <xdr:to>
      <xdr:col>13</xdr:col>
      <xdr:colOff>409575</xdr:colOff>
      <xdr:row>75</xdr:row>
      <xdr:rowOff>89038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11617</xdr:colOff>
      <xdr:row>11</xdr:row>
      <xdr:rowOff>66675</xdr:rowOff>
    </xdr:from>
    <xdr:to>
      <xdr:col>13</xdr:col>
      <xdr:colOff>428625</xdr:colOff>
      <xdr:row>11</xdr:row>
      <xdr:rowOff>81311</xdr:rowOff>
    </xdr:to>
    <xdr:cxnSp macro="">
      <xdr:nvCxnSpPr>
        <xdr:cNvPr id="9" name="Straight Arrow Connector 8" descr="6d3d7596-69f0-4433-bd0d-03f4dc6373b2"/>
        <xdr:cNvCxnSpPr/>
      </xdr:nvCxnSpPr>
      <xdr:spPr>
        <a:xfrm rot="10800000" flipV="1">
          <a:off x="11917867" y="2400300"/>
          <a:ext cx="1026608" cy="14636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5</xdr:col>
      <xdr:colOff>381000</xdr:colOff>
      <xdr:row>64</xdr:row>
      <xdr:rowOff>19050</xdr:rowOff>
    </xdr:from>
    <xdr:ext cx="184731" cy="264560"/>
    <xdr:sp macro="" textlink="">
      <xdr:nvSpPr>
        <xdr:cNvPr id="12" name="TextBox 11"/>
        <xdr:cNvSpPr txBox="1"/>
      </xdr:nvSpPr>
      <xdr:spPr>
        <a:xfrm>
          <a:off x="6019800" y="1256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47625</xdr:rowOff>
        </xdr:from>
        <xdr:to>
          <xdr:col>18</xdr:col>
          <xdr:colOff>390525</xdr:colOff>
          <xdr:row>7</xdr:row>
          <xdr:rowOff>47625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7</xdr:row>
          <xdr:rowOff>123825</xdr:rowOff>
        </xdr:from>
        <xdr:to>
          <xdr:col>22</xdr:col>
          <xdr:colOff>409575</xdr:colOff>
          <xdr:row>21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281940</xdr:colOff>
      <xdr:row>78</xdr:row>
      <xdr:rowOff>0</xdr:rowOff>
    </xdr:from>
    <xdr:to>
      <xdr:col>13</xdr:col>
      <xdr:colOff>502920</xdr:colOff>
      <xdr:row>92</xdr:row>
      <xdr:rowOff>30480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15</xdr:row>
      <xdr:rowOff>38099</xdr:rowOff>
    </xdr:from>
    <xdr:to>
      <xdr:col>15</xdr:col>
      <xdr:colOff>781050</xdr:colOff>
      <xdr:row>31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1041"/>
  <sheetViews>
    <sheetView tabSelected="1" workbookViewId="0"/>
  </sheetViews>
  <sheetFormatPr defaultRowHeight="15"/>
  <cols>
    <col min="1" max="1" width="30.85546875" customWidth="1"/>
    <col min="2" max="12" width="13.42578125" customWidth="1"/>
  </cols>
  <sheetData>
    <row r="1" spans="1:14" ht="28.5">
      <c r="A1" s="58" t="s">
        <v>34</v>
      </c>
      <c r="B1" s="55"/>
      <c r="C1" s="55"/>
      <c r="D1" s="55"/>
      <c r="E1" s="55"/>
      <c r="F1" s="55"/>
      <c r="G1" s="1"/>
      <c r="H1" s="1"/>
      <c r="I1" s="1"/>
      <c r="J1" s="1"/>
      <c r="K1" s="1"/>
      <c r="L1" s="1"/>
      <c r="M1" s="1"/>
      <c r="N1" s="1"/>
    </row>
    <row r="2" spans="1:14" ht="20.25" customHeight="1">
      <c r="A2" s="56" t="s">
        <v>33</v>
      </c>
      <c r="B2" s="57"/>
      <c r="C2" s="57"/>
      <c r="D2" s="57"/>
      <c r="E2" s="2"/>
      <c r="F2" s="2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54" t="s">
        <v>17</v>
      </c>
      <c r="B4" s="53" t="s">
        <v>0</v>
      </c>
      <c r="C4" s="1"/>
      <c r="D4" s="1"/>
      <c r="E4" s="1" t="s">
        <v>0</v>
      </c>
      <c r="F4" s="1"/>
      <c r="G4" s="1"/>
      <c r="H4" s="1"/>
      <c r="I4" s="1"/>
      <c r="J4" s="1"/>
      <c r="K4" s="1"/>
      <c r="L4" s="1"/>
      <c r="M4" s="1"/>
      <c r="N4" s="1"/>
    </row>
    <row r="5" spans="1:14">
      <c r="A5" s="82" t="s">
        <v>1</v>
      </c>
      <c r="B5" s="83">
        <v>1000</v>
      </c>
      <c r="C5" s="84"/>
      <c r="D5" s="84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84" t="s">
        <v>2</v>
      </c>
      <c r="B6" s="85">
        <v>200</v>
      </c>
      <c r="C6" s="84"/>
      <c r="D6" s="84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86" t="s">
        <v>3</v>
      </c>
      <c r="B7" s="87">
        <v>0.05</v>
      </c>
      <c r="C7" s="102" t="s">
        <v>16</v>
      </c>
      <c r="D7" s="91">
        <v>0.01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4" t="s">
        <v>4</v>
      </c>
      <c r="B8" s="88">
        <v>0.1</v>
      </c>
      <c r="C8" s="84"/>
      <c r="D8" s="84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46" t="s">
        <v>40</v>
      </c>
      <c r="B9" s="46">
        <v>10</v>
      </c>
      <c r="C9" s="84"/>
      <c r="D9" s="84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52"/>
      <c r="B10" s="53">
        <v>2009</v>
      </c>
      <c r="C10" s="53">
        <v>2010</v>
      </c>
      <c r="D10" s="53">
        <v>2011</v>
      </c>
      <c r="E10" s="53">
        <v>2012</v>
      </c>
      <c r="F10" s="53">
        <v>2013</v>
      </c>
      <c r="G10" s="53">
        <v>2014</v>
      </c>
      <c r="H10" s="53">
        <v>2015</v>
      </c>
      <c r="I10" s="53">
        <v>2016</v>
      </c>
      <c r="J10" s="53">
        <v>2017</v>
      </c>
      <c r="K10" s="53">
        <v>2018</v>
      </c>
      <c r="L10" s="53">
        <v>2019</v>
      </c>
      <c r="M10" s="1"/>
      <c r="N10" s="1"/>
    </row>
    <row r="11" spans="1:14">
      <c r="A11" s="54" t="s">
        <v>5</v>
      </c>
      <c r="B11" s="53">
        <v>0</v>
      </c>
      <c r="C11" s="53">
        <v>1</v>
      </c>
      <c r="D11" s="53">
        <v>2</v>
      </c>
      <c r="E11" s="53">
        <v>3</v>
      </c>
      <c r="F11" s="53">
        <v>4</v>
      </c>
      <c r="G11" s="53">
        <v>5</v>
      </c>
      <c r="H11" s="53">
        <v>6</v>
      </c>
      <c r="I11" s="53">
        <v>7</v>
      </c>
      <c r="J11" s="53">
        <v>8</v>
      </c>
      <c r="K11" s="53">
        <v>9</v>
      </c>
      <c r="L11" s="53">
        <v>10</v>
      </c>
      <c r="M11" s="1"/>
      <c r="N11" s="1"/>
    </row>
    <row r="12" spans="1:14">
      <c r="A12" s="38" t="s">
        <v>42</v>
      </c>
      <c r="B12" s="38"/>
      <c r="C12" s="39">
        <f ca="1">NORMINV(RAND(),$B$7,$D$7)</f>
        <v>5.3143881910799655E-2</v>
      </c>
      <c r="D12" s="39">
        <f t="shared" ref="D12:L12" ca="1" si="0">NORMINV(RAND(),$B$7,$D$7)</f>
        <v>3.1565007977885404E-2</v>
      </c>
      <c r="E12" s="39">
        <f t="shared" ca="1" si="0"/>
        <v>6.5618778924232513E-2</v>
      </c>
      <c r="F12" s="39">
        <f t="shared" ca="1" si="0"/>
        <v>6.1516101914809676E-2</v>
      </c>
      <c r="G12" s="39">
        <f t="shared" ca="1" si="0"/>
        <v>3.7505210281092834E-2</v>
      </c>
      <c r="H12" s="39">
        <f t="shared" ca="1" si="0"/>
        <v>3.6446230171672721E-2</v>
      </c>
      <c r="I12" s="39">
        <f t="shared" ca="1" si="0"/>
        <v>5.4991768681711219E-2</v>
      </c>
      <c r="J12" s="39">
        <f t="shared" ca="1" si="0"/>
        <v>7.3983170196806697E-2</v>
      </c>
      <c r="K12" s="39">
        <f t="shared" ca="1" si="0"/>
        <v>5.787157799862367E-2</v>
      </c>
      <c r="L12" s="39">
        <f t="shared" ca="1" si="0"/>
        <v>5.5936808521906092E-2</v>
      </c>
      <c r="M12" s="1"/>
      <c r="N12" s="1"/>
    </row>
    <row r="13" spans="1:14">
      <c r="A13" s="82" t="s">
        <v>7</v>
      </c>
      <c r="B13" s="106">
        <f>-B5</f>
        <v>-1000</v>
      </c>
      <c r="C13" s="106">
        <f>B6</f>
        <v>200</v>
      </c>
      <c r="D13" s="106">
        <f ca="1">C13*(1+D12)</f>
        <v>206.31300159557705</v>
      </c>
      <c r="E13" s="106">
        <f ca="1">D13*(1+E12)</f>
        <v>219.85100883647203</v>
      </c>
      <c r="F13" s="106">
        <f t="shared" ref="F13:L13" ca="1" si="1">E13*(1+F12)</f>
        <v>233.37538590213015</v>
      </c>
      <c r="G13" s="106">
        <f t="shared" ca="1" si="1"/>
        <v>242.12817882482074</v>
      </c>
      <c r="H13" s="106">
        <f t="shared" ca="1" si="1"/>
        <v>250.95283816131811</v>
      </c>
      <c r="I13" s="106">
        <f t="shared" ca="1" si="1"/>
        <v>264.75317858750424</v>
      </c>
      <c r="J13" s="106">
        <f t="shared" ca="1" si="1"/>
        <v>284.34045805908914</v>
      </c>
      <c r="K13" s="106">
        <f t="shared" ca="1" si="1"/>
        <v>300.79568905582011</v>
      </c>
      <c r="L13" s="106">
        <f t="shared" ca="1" si="1"/>
        <v>317.62123991875029</v>
      </c>
      <c r="M13" s="1"/>
      <c r="N13" s="1"/>
    </row>
    <row r="14" spans="1:14">
      <c r="A14" s="84" t="s">
        <v>11</v>
      </c>
      <c r="B14" s="93">
        <v>1</v>
      </c>
      <c r="C14" s="93">
        <f>1/(1+$B$8)^C11</f>
        <v>0.90909090909090906</v>
      </c>
      <c r="D14" s="93">
        <f>1/(1+$B$8)^D11</f>
        <v>0.82644628099173545</v>
      </c>
      <c r="E14" s="93">
        <f t="shared" ref="E14:L14" si="2">1/(1+$B$8)^E11</f>
        <v>0.75131480090157754</v>
      </c>
      <c r="F14" s="93">
        <f t="shared" si="2"/>
        <v>0.68301345536507052</v>
      </c>
      <c r="G14" s="93">
        <f t="shared" si="2"/>
        <v>0.62092132305915493</v>
      </c>
      <c r="H14" s="93">
        <f t="shared" si="2"/>
        <v>0.56447393005377722</v>
      </c>
      <c r="I14" s="93">
        <f t="shared" si="2"/>
        <v>0.51315811823070645</v>
      </c>
      <c r="J14" s="93">
        <f t="shared" si="2"/>
        <v>0.46650738020973315</v>
      </c>
      <c r="K14" s="93">
        <f t="shared" si="2"/>
        <v>0.42409761837248466</v>
      </c>
      <c r="L14" s="93">
        <f t="shared" si="2"/>
        <v>0.38554328942953148</v>
      </c>
      <c r="M14" s="1"/>
      <c r="N14" s="1"/>
    </row>
    <row r="15" spans="1:14">
      <c r="A15" s="82" t="s">
        <v>12</v>
      </c>
      <c r="B15" s="105">
        <f>B13*B14</f>
        <v>-1000</v>
      </c>
      <c r="C15" s="105">
        <f>C13*C14</f>
        <v>181.81818181818181</v>
      </c>
      <c r="D15" s="105">
        <f t="shared" ref="D15:L15" ca="1" si="3">D13*D14</f>
        <v>170.50661288890663</v>
      </c>
      <c r="E15" s="105">
        <f t="shared" ca="1" si="3"/>
        <v>165.17731693198496</v>
      </c>
      <c r="F15" s="105">
        <f t="shared" ca="1" si="3"/>
        <v>159.39852872217068</v>
      </c>
      <c r="G15" s="105">
        <f t="shared" ca="1" si="3"/>
        <v>150.34254914581135</v>
      </c>
      <c r="H15" s="105">
        <f t="shared" ca="1" si="3"/>
        <v>141.65633481506876</v>
      </c>
      <c r="I15" s="105">
        <f t="shared" ca="1" si="3"/>
        <v>135.86024291956184</v>
      </c>
      <c r="J15" s="105">
        <f t="shared" ca="1" si="3"/>
        <v>132.64692217678117</v>
      </c>
      <c r="K15" s="105">
        <f t="shared" ca="1" si="3"/>
        <v>127.56673534528376</v>
      </c>
      <c r="L15" s="105">
        <f t="shared" ca="1" si="3"/>
        <v>122.4567376309614</v>
      </c>
      <c r="M15" s="1"/>
      <c r="N15" s="1"/>
    </row>
    <row r="16" spans="1:14">
      <c r="A16" s="95" t="s">
        <v>39</v>
      </c>
      <c r="B16" s="103">
        <f>B15</f>
        <v>-1000</v>
      </c>
      <c r="C16" s="104">
        <f>B16+C15</f>
        <v>-818.18181818181824</v>
      </c>
      <c r="D16" s="104">
        <f t="shared" ref="D16:L16" ca="1" si="4">C16+D15</f>
        <v>-647.67520529291164</v>
      </c>
      <c r="E16" s="104">
        <f t="shared" ca="1" si="4"/>
        <v>-482.49788836092671</v>
      </c>
      <c r="F16" s="104">
        <f t="shared" ca="1" si="4"/>
        <v>-323.09935963875603</v>
      </c>
      <c r="G16" s="104">
        <f t="shared" ca="1" si="4"/>
        <v>-172.75681049294468</v>
      </c>
      <c r="H16" s="104">
        <f t="shared" ca="1" si="4"/>
        <v>-31.10047567787592</v>
      </c>
      <c r="I16" s="104">
        <f t="shared" ca="1" si="4"/>
        <v>104.75976724168592</v>
      </c>
      <c r="J16" s="104">
        <f t="shared" ca="1" si="4"/>
        <v>237.4066894184671</v>
      </c>
      <c r="K16" s="104">
        <f t="shared" ca="1" si="4"/>
        <v>364.97342476375087</v>
      </c>
      <c r="L16" s="104">
        <f t="shared" ca="1" si="4"/>
        <v>487.43016239471228</v>
      </c>
      <c r="M16" s="1"/>
      <c r="N16" s="1"/>
    </row>
    <row r="17" spans="1:14" ht="18" customHeight="1">
      <c r="A17" s="40" t="s">
        <v>41</v>
      </c>
      <c r="B17" s="41"/>
      <c r="C17" s="41"/>
      <c r="D17" s="41"/>
      <c r="E17" s="10"/>
      <c r="F17" s="10"/>
      <c r="G17" s="10"/>
      <c r="H17" s="10"/>
      <c r="I17" s="10"/>
      <c r="J17" s="10"/>
      <c r="K17" s="10"/>
      <c r="L17" s="37"/>
      <c r="M17" s="1"/>
      <c r="N17" s="1"/>
    </row>
    <row r="18" spans="1:14">
      <c r="A18" s="82" t="s">
        <v>8</v>
      </c>
      <c r="B18" s="92">
        <f ca="1">SUM(B15:L15)</f>
        <v>487.43016239471228</v>
      </c>
      <c r="C18" s="82" t="s">
        <v>18</v>
      </c>
      <c r="D18" s="82"/>
      <c r="E18" s="6"/>
      <c r="F18" s="6"/>
      <c r="G18" s="6"/>
      <c r="H18" s="6"/>
      <c r="I18" s="6"/>
      <c r="J18" s="6"/>
      <c r="K18" s="6"/>
      <c r="L18" s="14"/>
    </row>
    <row r="19" spans="1:14">
      <c r="A19" s="84" t="s">
        <v>8</v>
      </c>
      <c r="B19" s="97">
        <f ca="1">B13+NPV(B8,C13:L13)</f>
        <v>487.43016239471217</v>
      </c>
      <c r="C19" s="84" t="s">
        <v>20</v>
      </c>
      <c r="D19" s="84"/>
      <c r="E19" s="6"/>
      <c r="F19" s="6"/>
      <c r="G19" s="6"/>
      <c r="H19" s="6"/>
      <c r="I19" s="6"/>
      <c r="J19" s="6"/>
      <c r="K19" s="6"/>
      <c r="L19" s="3"/>
    </row>
    <row r="20" spans="1:14">
      <c r="A20" s="82" t="s">
        <v>9</v>
      </c>
      <c r="B20" s="98">
        <f ca="1">IRR(B13:L13,)</f>
        <v>0.19476343461196466</v>
      </c>
      <c r="C20" s="82"/>
      <c r="D20" s="82"/>
      <c r="E20" s="6"/>
      <c r="F20" s="6"/>
      <c r="G20" s="6"/>
      <c r="H20" s="6"/>
      <c r="I20" s="6"/>
      <c r="J20" s="6"/>
      <c r="K20" s="6"/>
      <c r="L20" s="3"/>
    </row>
    <row r="21" spans="1:14">
      <c r="A21" s="84" t="s">
        <v>10</v>
      </c>
      <c r="B21" s="99">
        <f ca="1">-NPV(B8,C13:L13)/B13</f>
        <v>1.4874301623947122</v>
      </c>
      <c r="C21" s="84"/>
      <c r="D21" s="84"/>
      <c r="E21" s="6"/>
      <c r="F21" s="6"/>
      <c r="G21" s="6"/>
      <c r="H21" s="6"/>
      <c r="I21" s="6"/>
      <c r="J21" s="6"/>
      <c r="K21" s="6"/>
      <c r="L21" s="3"/>
    </row>
    <row r="22" spans="1:14">
      <c r="A22" s="82" t="s">
        <v>13</v>
      </c>
      <c r="B22" s="100">
        <f ca="1">INTERCEPT(B11:L11,B16:L16)</f>
        <v>6.3945796355428692</v>
      </c>
      <c r="C22" s="82" t="s">
        <v>14</v>
      </c>
      <c r="D22" s="82"/>
      <c r="E22" s="6"/>
      <c r="F22" s="6"/>
      <c r="G22" s="6"/>
      <c r="H22" s="6"/>
      <c r="I22" s="6"/>
      <c r="J22" s="6"/>
      <c r="K22" s="6"/>
      <c r="L22" s="3"/>
    </row>
    <row r="23" spans="1:1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1"/>
    </row>
    <row r="24" spans="1:14">
      <c r="A24" s="42" t="s">
        <v>15</v>
      </c>
      <c r="B24" s="43">
        <v>0</v>
      </c>
      <c r="C24" s="43">
        <v>1</v>
      </c>
      <c r="D24" s="1"/>
      <c r="E24" s="1"/>
      <c r="F24" s="1"/>
      <c r="G24" s="1"/>
      <c r="H24" s="1"/>
      <c r="I24" s="1"/>
      <c r="J24" s="1"/>
      <c r="K24" s="1"/>
      <c r="L24" s="1"/>
    </row>
    <row r="25" spans="1:14">
      <c r="A25" s="7" t="s">
        <v>0</v>
      </c>
      <c r="B25" s="11" t="s">
        <v>6</v>
      </c>
      <c r="C25" s="9">
        <f ca="1">B19</f>
        <v>487.43016239471217</v>
      </c>
      <c r="D25" s="1"/>
      <c r="E25" s="1"/>
      <c r="F25" s="1"/>
      <c r="G25" s="1"/>
      <c r="H25" s="1"/>
      <c r="I25" s="1"/>
      <c r="J25" s="1"/>
      <c r="K25" s="1"/>
      <c r="L25" s="1"/>
    </row>
    <row r="26" spans="1:14">
      <c r="A26" s="6"/>
      <c r="B26" s="15">
        <v>-0.05</v>
      </c>
      <c r="C26" s="12">
        <v>538.32198188613052</v>
      </c>
      <c r="D26" s="1"/>
      <c r="E26" s="1"/>
      <c r="F26" s="1"/>
      <c r="G26" s="1"/>
      <c r="H26" s="1"/>
      <c r="I26" s="1"/>
      <c r="J26" s="1"/>
      <c r="K26" s="1"/>
      <c r="L26" s="1"/>
    </row>
    <row r="27" spans="1:14">
      <c r="A27" s="7"/>
      <c r="B27" s="16">
        <v>0</v>
      </c>
      <c r="C27" s="8">
        <v>843.37013171140393</v>
      </c>
      <c r="D27" s="1"/>
      <c r="E27" s="1"/>
      <c r="F27" s="1"/>
      <c r="G27" s="1"/>
      <c r="H27" s="1"/>
      <c r="I27" s="1"/>
      <c r="J27" s="1"/>
      <c r="K27" s="1"/>
      <c r="L27" s="1"/>
    </row>
    <row r="28" spans="1:14">
      <c r="A28" s="6"/>
      <c r="B28" s="15">
        <v>0.05</v>
      </c>
      <c r="C28" s="12">
        <v>1231.9436447488138</v>
      </c>
      <c r="D28" s="1"/>
      <c r="E28" s="1"/>
      <c r="F28" s="1"/>
      <c r="G28" s="1"/>
      <c r="H28" s="1"/>
      <c r="I28" s="1"/>
      <c r="J28" s="1"/>
      <c r="K28" s="1"/>
      <c r="L28" s="1"/>
    </row>
    <row r="29" spans="1:14">
      <c r="A29" s="7"/>
      <c r="B29" s="16">
        <v>0.1</v>
      </c>
      <c r="C29" s="8">
        <v>1727.272727272727</v>
      </c>
      <c r="D29" s="1"/>
      <c r="E29" s="1"/>
      <c r="F29" s="1"/>
      <c r="G29" s="1"/>
      <c r="H29" s="1"/>
      <c r="I29" s="1"/>
      <c r="J29" s="1"/>
      <c r="K29" s="1"/>
      <c r="L29" s="1"/>
    </row>
    <row r="30" spans="1:14">
      <c r="A30" s="6"/>
      <c r="B30" s="15">
        <v>0.15</v>
      </c>
      <c r="C30" s="12">
        <v>2358.4258220114925</v>
      </c>
      <c r="D30" s="1"/>
      <c r="E30" s="1"/>
      <c r="F30" s="1"/>
      <c r="G30" s="1"/>
      <c r="H30" s="1"/>
      <c r="I30" s="1"/>
      <c r="J30" s="1"/>
      <c r="K30" s="1"/>
      <c r="L30" s="1"/>
    </row>
    <row r="31" spans="1:14">
      <c r="A31" s="21"/>
      <c r="B31" s="22"/>
      <c r="C31" s="23"/>
      <c r="D31" s="1"/>
      <c r="E31" s="1"/>
      <c r="F31" s="1"/>
      <c r="G31" s="1"/>
      <c r="H31" s="1"/>
      <c r="I31" s="1"/>
      <c r="J31" s="1"/>
      <c r="K31" s="1"/>
      <c r="L31" s="1"/>
    </row>
    <row r="32" spans="1:14">
      <c r="A32" s="21"/>
      <c r="B32" s="22"/>
      <c r="C32" s="23"/>
      <c r="D32" s="1"/>
      <c r="E32" s="1"/>
      <c r="F32" s="1"/>
      <c r="G32" s="1"/>
      <c r="H32" s="1"/>
      <c r="I32" s="1"/>
      <c r="J32" s="1"/>
      <c r="K32" s="1"/>
      <c r="L32" s="1"/>
    </row>
    <row r="33" spans="1:1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9" ht="21">
      <c r="A34" s="44" t="s">
        <v>30</v>
      </c>
      <c r="B34" s="44"/>
      <c r="C34" s="44"/>
      <c r="D34" s="44"/>
      <c r="E34" s="1"/>
      <c r="F34" s="1"/>
      <c r="G34" s="1"/>
      <c r="H34" s="1"/>
      <c r="I34" s="1"/>
      <c r="J34" s="1"/>
      <c r="K34" s="1"/>
      <c r="L34" s="1"/>
    </row>
    <row r="35" spans="1:19">
      <c r="A35" s="82" t="s">
        <v>38</v>
      </c>
      <c r="B35" s="107">
        <v>1000</v>
      </c>
      <c r="C35" s="108" t="s">
        <v>0</v>
      </c>
      <c r="D35" s="109" t="s">
        <v>0</v>
      </c>
      <c r="F35" s="1"/>
      <c r="G35" s="1"/>
      <c r="H35" s="1"/>
      <c r="I35" s="1"/>
      <c r="J35" s="1"/>
      <c r="K35" s="1"/>
      <c r="L35" s="1"/>
    </row>
    <row r="36" spans="1:19">
      <c r="A36" s="84" t="s">
        <v>19</v>
      </c>
      <c r="B36" s="110">
        <f ca="1">AVERAGE(B42:B141)</f>
        <v>484.57980860425982</v>
      </c>
      <c r="C36" s="84"/>
      <c r="D36" s="111" t="s">
        <v>31</v>
      </c>
      <c r="E36" s="1"/>
      <c r="F36" s="1"/>
      <c r="G36" s="1"/>
      <c r="H36" s="1"/>
      <c r="I36" s="1"/>
      <c r="J36" s="1"/>
      <c r="K36" s="1"/>
      <c r="L36" s="1"/>
    </row>
    <row r="37" spans="1:19">
      <c r="A37" s="82" t="s">
        <v>25</v>
      </c>
      <c r="B37" s="92">
        <f ca="1">STDEV(B42:B141)</f>
        <v>21.164026013141971</v>
      </c>
      <c r="C37" s="108">
        <f ca="1">B37/B36</f>
        <v>4.3675005927508476E-2</v>
      </c>
      <c r="D37" s="109" t="s">
        <v>32</v>
      </c>
      <c r="F37" s="1"/>
      <c r="G37" s="1"/>
      <c r="H37" s="1"/>
      <c r="I37" s="1"/>
      <c r="J37" s="1"/>
      <c r="K37" s="1"/>
      <c r="L37" s="1"/>
    </row>
    <row r="38" spans="1:19">
      <c r="A38" s="84" t="s">
        <v>26</v>
      </c>
      <c r="B38" s="110">
        <f ca="1">MIN(B42:B141)</f>
        <v>441.6214183900081</v>
      </c>
      <c r="C38" s="27"/>
      <c r="D38" s="27"/>
      <c r="E38" s="27"/>
      <c r="F38" s="1"/>
      <c r="G38" s="1"/>
      <c r="H38" s="1"/>
      <c r="I38" s="1"/>
      <c r="J38" s="1"/>
      <c r="K38" s="1"/>
      <c r="L38" s="1"/>
      <c r="P38">
        <f>(560-390)/20</f>
        <v>8.5</v>
      </c>
    </row>
    <row r="39" spans="1:19">
      <c r="A39" s="82" t="s">
        <v>27</v>
      </c>
      <c r="B39" s="92">
        <f ca="1">MAX(B42:B141)</f>
        <v>539.79209918792162</v>
      </c>
      <c r="C39" s="112" t="s">
        <v>0</v>
      </c>
      <c r="D39" s="27"/>
      <c r="E39" s="1"/>
      <c r="F39" s="1"/>
      <c r="G39" s="1"/>
      <c r="H39" s="1"/>
      <c r="I39" s="1"/>
      <c r="J39" s="1"/>
      <c r="K39" s="1"/>
      <c r="L39" s="1"/>
    </row>
    <row r="40" spans="1:19">
      <c r="A40" s="113" t="s">
        <v>28</v>
      </c>
      <c r="B40" s="114">
        <f ca="1">PERCENTILE(B42:B141,0.05)</f>
        <v>448.89085407680733</v>
      </c>
      <c r="C40" s="115"/>
      <c r="D40" s="24" t="s">
        <v>29</v>
      </c>
      <c r="E40" s="24"/>
      <c r="F40" s="32"/>
      <c r="G40" s="1"/>
      <c r="H40" s="1"/>
      <c r="I40" s="1"/>
      <c r="J40" s="1"/>
      <c r="K40" s="1"/>
      <c r="L40" s="1"/>
    </row>
    <row r="41" spans="1:19">
      <c r="A41" s="4" t="s">
        <v>21</v>
      </c>
      <c r="B41" s="4" t="s">
        <v>8</v>
      </c>
      <c r="C41" s="4" t="s">
        <v>36</v>
      </c>
      <c r="D41" s="34" t="s">
        <v>22</v>
      </c>
      <c r="E41" s="34" t="s">
        <v>23</v>
      </c>
      <c r="F41" s="34" t="s">
        <v>37</v>
      </c>
      <c r="P41" s="69"/>
      <c r="Q41" s="69" t="s">
        <v>46</v>
      </c>
      <c r="R41" s="69" t="s">
        <v>37</v>
      </c>
      <c r="S41" s="69" t="s">
        <v>47</v>
      </c>
    </row>
    <row r="42" spans="1:19">
      <c r="A42" s="25">
        <v>1</v>
      </c>
      <c r="B42" s="19">
        <f ca="1">B19</f>
        <v>487.43016239471217</v>
      </c>
      <c r="C42" s="30">
        <f ca="1">ROUND(B42,0)</f>
        <v>487</v>
      </c>
      <c r="D42" s="31">
        <v>390</v>
      </c>
      <c r="E42" s="20">
        <f ca="1">NORMDIST(D42,$B$36,$B$37,)</f>
        <v>8.6827934603856917E-7</v>
      </c>
      <c r="F42" s="33">
        <f ca="1">COUNTIF($C$42:$C$1041,D42)</f>
        <v>0</v>
      </c>
      <c r="O42" t="s">
        <v>0</v>
      </c>
      <c r="P42" s="69">
        <v>390</v>
      </c>
      <c r="Q42" s="69">
        <v>1</v>
      </c>
      <c r="R42" s="69">
        <f ca="1">SUM(F42:F51)</f>
        <v>0</v>
      </c>
      <c r="S42" s="69">
        <f ca="1">R42</f>
        <v>0</v>
      </c>
    </row>
    <row r="43" spans="1:19">
      <c r="A43" s="25">
        <v>2</v>
      </c>
      <c r="B43" s="19">
        <f t="dataTable" ref="B43:B1041" dt2D="0" dtr="0" r1="B41" ca="1"/>
        <v>501.55312775098992</v>
      </c>
      <c r="C43" s="30">
        <f t="shared" ref="C43:C106" si="5">ROUND(B43,0)</f>
        <v>502</v>
      </c>
      <c r="D43" s="31">
        <f t="shared" ref="D43:D74" si="6">D42+1</f>
        <v>391</v>
      </c>
      <c r="E43" s="20">
        <f t="shared" ref="E43:E106" ca="1" si="7">NORMDIST(D43,$B$36,$B$37,)</f>
        <v>1.0712189091926793E-6</v>
      </c>
      <c r="F43" s="33">
        <f t="shared" ref="F43:F106" ca="1" si="8">COUNTIF($C$42:$C$1041,D43)</f>
        <v>0</v>
      </c>
      <c r="P43" s="69">
        <f>390+9</f>
        <v>399</v>
      </c>
      <c r="Q43" s="69">
        <v>2</v>
      </c>
      <c r="R43" s="69">
        <f ca="1">SUM(F52:F60)</f>
        <v>0</v>
      </c>
      <c r="S43" s="69">
        <f t="shared" ref="S43:S61" ca="1" si="9">R43</f>
        <v>0</v>
      </c>
    </row>
    <row r="44" spans="1:19">
      <c r="A44" s="25">
        <v>3</v>
      </c>
      <c r="B44" s="19">
        <v>448.92032394409557</v>
      </c>
      <c r="C44" s="30">
        <f t="shared" si="5"/>
        <v>449</v>
      </c>
      <c r="D44" s="31">
        <f t="shared" si="6"/>
        <v>392</v>
      </c>
      <c r="E44" s="20">
        <f t="shared" ca="1" si="7"/>
        <v>1.3186435077389301E-6</v>
      </c>
      <c r="F44" s="33">
        <f t="shared" ca="1" si="8"/>
        <v>0</v>
      </c>
      <c r="P44" s="69">
        <f>P43+9</f>
        <v>408</v>
      </c>
      <c r="Q44" s="69">
        <v>3</v>
      </c>
      <c r="R44" s="69">
        <f ca="1">SUM(F61:F69)</f>
        <v>2</v>
      </c>
      <c r="S44" s="69">
        <f t="shared" ca="1" si="9"/>
        <v>2</v>
      </c>
    </row>
    <row r="45" spans="1:19">
      <c r="A45" s="25">
        <v>4</v>
      </c>
      <c r="B45" s="19">
        <v>490.05393290542111</v>
      </c>
      <c r="C45" s="30">
        <f t="shared" si="5"/>
        <v>490</v>
      </c>
      <c r="D45" s="31">
        <f t="shared" si="6"/>
        <v>393</v>
      </c>
      <c r="E45" s="20">
        <f t="shared" ca="1" si="7"/>
        <v>1.6195970699433939E-6</v>
      </c>
      <c r="F45" s="33">
        <f t="shared" ca="1" si="8"/>
        <v>0</v>
      </c>
      <c r="P45" s="69">
        <f t="shared" ref="P45:P61" si="10">P44+9</f>
        <v>417</v>
      </c>
      <c r="Q45" s="69">
        <v>4</v>
      </c>
      <c r="R45" s="69">
        <f ca="1">SUM(F69:F77)</f>
        <v>1</v>
      </c>
      <c r="S45" s="69">
        <f t="shared" ca="1" si="9"/>
        <v>1</v>
      </c>
    </row>
    <row r="46" spans="1:19">
      <c r="A46" s="25">
        <v>5</v>
      </c>
      <c r="B46" s="19">
        <v>512.63426404706797</v>
      </c>
      <c r="C46" s="30">
        <f t="shared" si="5"/>
        <v>513</v>
      </c>
      <c r="D46" s="31">
        <f t="shared" si="6"/>
        <v>394</v>
      </c>
      <c r="E46" s="20">
        <f t="shared" ca="1" si="7"/>
        <v>1.9848010215226543E-6</v>
      </c>
      <c r="F46" s="33">
        <f t="shared" ca="1" si="8"/>
        <v>0</v>
      </c>
      <c r="P46" s="69">
        <f t="shared" si="10"/>
        <v>426</v>
      </c>
      <c r="Q46" s="69">
        <v>5</v>
      </c>
      <c r="R46" s="69">
        <f ca="1">SUM(F78:F86)</f>
        <v>3</v>
      </c>
      <c r="S46" s="69">
        <f t="shared" ca="1" si="9"/>
        <v>3</v>
      </c>
    </row>
    <row r="47" spans="1:19">
      <c r="A47" s="25">
        <v>6</v>
      </c>
      <c r="B47" s="19">
        <v>494.94082908728274</v>
      </c>
      <c r="C47" s="30">
        <f t="shared" si="5"/>
        <v>495</v>
      </c>
      <c r="D47" s="31">
        <f t="shared" si="6"/>
        <v>395</v>
      </c>
      <c r="E47" s="20">
        <f t="shared" ca="1" si="7"/>
        <v>2.4269307146636277E-6</v>
      </c>
      <c r="F47" s="33">
        <f t="shared" ca="1" si="8"/>
        <v>0</v>
      </c>
      <c r="P47" s="69">
        <f t="shared" si="10"/>
        <v>435</v>
      </c>
      <c r="Q47" s="69">
        <v>6</v>
      </c>
      <c r="R47" s="69">
        <f ca="1">SUM(F87:F95)</f>
        <v>9</v>
      </c>
      <c r="S47" s="69">
        <f t="shared" ca="1" si="9"/>
        <v>9</v>
      </c>
    </row>
    <row r="48" spans="1:19">
      <c r="A48" s="25">
        <v>7</v>
      </c>
      <c r="B48" s="19">
        <v>453.89282858353909</v>
      </c>
      <c r="C48" s="30">
        <f t="shared" si="5"/>
        <v>454</v>
      </c>
      <c r="D48" s="31">
        <f t="shared" si="6"/>
        <v>396</v>
      </c>
      <c r="E48" s="20">
        <f t="shared" ca="1" si="7"/>
        <v>2.9609303538143944E-6</v>
      </c>
      <c r="F48" s="33">
        <f t="shared" ca="1" si="8"/>
        <v>0</v>
      </c>
      <c r="P48" s="69">
        <f t="shared" si="10"/>
        <v>444</v>
      </c>
      <c r="Q48" s="69">
        <v>7</v>
      </c>
      <c r="R48" s="69">
        <f ca="1">SUM(F96:F104)</f>
        <v>35</v>
      </c>
      <c r="S48" s="69">
        <f t="shared" ca="1" si="9"/>
        <v>35</v>
      </c>
    </row>
    <row r="49" spans="1:19">
      <c r="A49" s="25">
        <v>8</v>
      </c>
      <c r="B49" s="19">
        <v>478.78321686004347</v>
      </c>
      <c r="C49" s="30">
        <f t="shared" si="5"/>
        <v>479</v>
      </c>
      <c r="D49" s="31">
        <f t="shared" si="6"/>
        <v>397</v>
      </c>
      <c r="E49" s="20">
        <f t="shared" ca="1" si="7"/>
        <v>3.6043704219837503E-6</v>
      </c>
      <c r="F49" s="33">
        <f t="shared" ca="1" si="8"/>
        <v>0</v>
      </c>
      <c r="P49" s="69">
        <f t="shared" si="10"/>
        <v>453</v>
      </c>
      <c r="Q49" s="69">
        <v>8</v>
      </c>
      <c r="R49" s="69">
        <f ca="1">SUM(F105:F113)</f>
        <v>51</v>
      </c>
      <c r="S49" s="69">
        <f t="shared" ca="1" si="9"/>
        <v>51</v>
      </c>
    </row>
    <row r="50" spans="1:19">
      <c r="A50" s="25">
        <v>9</v>
      </c>
      <c r="B50" s="19">
        <v>454.45862275923196</v>
      </c>
      <c r="C50" s="30">
        <f t="shared" si="5"/>
        <v>454</v>
      </c>
      <c r="D50" s="31">
        <f t="shared" si="6"/>
        <v>398</v>
      </c>
      <c r="E50" s="20">
        <f t="shared" ca="1" si="7"/>
        <v>4.3778517733594938E-6</v>
      </c>
      <c r="F50" s="33">
        <f t="shared" ca="1" si="8"/>
        <v>0</v>
      </c>
      <c r="P50" s="69">
        <f t="shared" si="10"/>
        <v>462</v>
      </c>
      <c r="Q50" s="69">
        <v>9</v>
      </c>
      <c r="R50" s="69">
        <f ca="1">SUM(F114:F122)</f>
        <v>80</v>
      </c>
      <c r="S50" s="69">
        <f t="shared" ca="1" si="9"/>
        <v>80</v>
      </c>
    </row>
    <row r="51" spans="1:19">
      <c r="A51" s="25">
        <v>10</v>
      </c>
      <c r="B51" s="19">
        <v>469.49466823195507</v>
      </c>
      <c r="C51" s="30">
        <f t="shared" si="5"/>
        <v>469</v>
      </c>
      <c r="D51" s="31">
        <f t="shared" si="6"/>
        <v>399</v>
      </c>
      <c r="E51" s="20">
        <f t="shared" ca="1" si="7"/>
        <v>5.3054606740298364E-6</v>
      </c>
      <c r="F51" s="33">
        <f t="shared" ca="1" si="8"/>
        <v>0</v>
      </c>
      <c r="P51" s="69">
        <f t="shared" si="10"/>
        <v>471</v>
      </c>
      <c r="Q51" s="69">
        <v>10</v>
      </c>
      <c r="R51" s="69">
        <f ca="1">SUM(F123:F131)</f>
        <v>138</v>
      </c>
      <c r="S51" s="69">
        <f t="shared" ca="1" si="9"/>
        <v>138</v>
      </c>
    </row>
    <row r="52" spans="1:19">
      <c r="A52" s="25">
        <v>11</v>
      </c>
      <c r="B52" s="19">
        <v>488.0895707665959</v>
      </c>
      <c r="C52" s="30">
        <f t="shared" si="5"/>
        <v>488</v>
      </c>
      <c r="D52" s="31">
        <f t="shared" si="6"/>
        <v>400</v>
      </c>
      <c r="E52" s="20">
        <f t="shared" ca="1" si="7"/>
        <v>6.4152791297145462E-6</v>
      </c>
      <c r="F52" s="33">
        <f t="shared" ca="1" si="8"/>
        <v>0</v>
      </c>
      <c r="P52" s="69">
        <f t="shared" si="10"/>
        <v>480</v>
      </c>
      <c r="Q52" s="69">
        <v>11</v>
      </c>
      <c r="R52" s="69">
        <f ca="1">SUM(F132:F140)</f>
        <v>174</v>
      </c>
      <c r="S52" s="69">
        <f t="shared" ca="1" si="9"/>
        <v>174</v>
      </c>
    </row>
    <row r="53" spans="1:19">
      <c r="A53" s="25">
        <v>12</v>
      </c>
      <c r="B53" s="19">
        <v>484.68557813505981</v>
      </c>
      <c r="C53" s="30">
        <f t="shared" si="5"/>
        <v>485</v>
      </c>
      <c r="D53" s="31">
        <f t="shared" si="6"/>
        <v>401</v>
      </c>
      <c r="E53" s="20">
        <f t="shared" ca="1" si="7"/>
        <v>7.7399548235693634E-6</v>
      </c>
      <c r="F53" s="33">
        <f t="shared" ca="1" si="8"/>
        <v>0</v>
      </c>
      <c r="P53" s="69">
        <f t="shared" si="10"/>
        <v>489</v>
      </c>
      <c r="Q53" s="69">
        <v>12</v>
      </c>
      <c r="R53" s="69">
        <f ca="1">SUM(F141:F149)</f>
        <v>178</v>
      </c>
      <c r="S53" s="69">
        <f t="shared" ca="1" si="9"/>
        <v>178</v>
      </c>
    </row>
    <row r="54" spans="1:19">
      <c r="A54" s="25">
        <v>13</v>
      </c>
      <c r="B54" s="19">
        <v>491.38161929101102</v>
      </c>
      <c r="C54" s="30">
        <f t="shared" si="5"/>
        <v>491</v>
      </c>
      <c r="D54" s="31">
        <f t="shared" si="6"/>
        <v>402</v>
      </c>
      <c r="E54" s="20">
        <f t="shared" ca="1" si="7"/>
        <v>9.3173348829442298E-6</v>
      </c>
      <c r="F54" s="33">
        <f t="shared" ca="1" si="8"/>
        <v>0</v>
      </c>
      <c r="P54" s="69">
        <f t="shared" si="10"/>
        <v>498</v>
      </c>
      <c r="Q54" s="69">
        <v>13</v>
      </c>
      <c r="R54" s="69">
        <f ca="1">SUM(F150:F158)</f>
        <v>125</v>
      </c>
      <c r="S54" s="69">
        <f t="shared" ca="1" si="9"/>
        <v>125</v>
      </c>
    </row>
    <row r="55" spans="1:19">
      <c r="A55" s="25">
        <v>14</v>
      </c>
      <c r="B55" s="19">
        <v>525.0213264035051</v>
      </c>
      <c r="C55" s="30">
        <f t="shared" si="5"/>
        <v>525</v>
      </c>
      <c r="D55" s="31">
        <f t="shared" si="6"/>
        <v>403</v>
      </c>
      <c r="E55" s="20">
        <f t="shared" ca="1" si="7"/>
        <v>1.1191167484948606E-5</v>
      </c>
      <c r="F55" s="33">
        <f t="shared" ca="1" si="8"/>
        <v>0</v>
      </c>
      <c r="P55" s="69">
        <f t="shared" si="10"/>
        <v>507</v>
      </c>
      <c r="Q55" s="69">
        <v>14</v>
      </c>
      <c r="R55" s="69">
        <f ca="1">SUM(F159:F167)</f>
        <v>114</v>
      </c>
      <c r="S55" s="69">
        <f t="shared" ca="1" si="9"/>
        <v>114</v>
      </c>
    </row>
    <row r="56" spans="1:19">
      <c r="A56" s="25">
        <v>15</v>
      </c>
      <c r="B56" s="19">
        <v>473.70834302517142</v>
      </c>
      <c r="C56" s="30">
        <f t="shared" si="5"/>
        <v>474</v>
      </c>
      <c r="D56" s="31">
        <f t="shared" si="6"/>
        <v>404</v>
      </c>
      <c r="E56" s="20">
        <f t="shared" ca="1" si="7"/>
        <v>1.3411874979384686E-5</v>
      </c>
      <c r="F56" s="33">
        <f t="shared" ca="1" si="8"/>
        <v>0</v>
      </c>
      <c r="P56" s="69">
        <f t="shared" si="10"/>
        <v>516</v>
      </c>
      <c r="Q56" s="69">
        <v>15</v>
      </c>
      <c r="R56" s="69">
        <f ca="1">SUM(F168:F176)</f>
        <v>53</v>
      </c>
      <c r="S56" s="69">
        <f t="shared" ca="1" si="9"/>
        <v>53</v>
      </c>
    </row>
    <row r="57" spans="1:19">
      <c r="A57" s="25">
        <v>16</v>
      </c>
      <c r="B57" s="19">
        <v>447.03938225261686</v>
      </c>
      <c r="C57" s="30">
        <f t="shared" si="5"/>
        <v>447</v>
      </c>
      <c r="D57" s="31">
        <f t="shared" si="6"/>
        <v>405</v>
      </c>
      <c r="E57" s="20">
        <f t="shared" ca="1" si="7"/>
        <v>1.6037401735987022E-5</v>
      </c>
      <c r="F57" s="33">
        <f t="shared" ca="1" si="8"/>
        <v>0</v>
      </c>
      <c r="P57" s="69">
        <f t="shared" si="10"/>
        <v>525</v>
      </c>
      <c r="Q57" s="69">
        <v>16</v>
      </c>
      <c r="R57" s="69">
        <f ca="1">SUM(F177:F185)</f>
        <v>22</v>
      </c>
      <c r="S57" s="69">
        <f t="shared" ca="1" si="9"/>
        <v>22</v>
      </c>
    </row>
    <row r="58" spans="1:19">
      <c r="A58" s="25">
        <v>17</v>
      </c>
      <c r="B58" s="19">
        <v>485.20638878572709</v>
      </c>
      <c r="C58" s="30">
        <f t="shared" si="5"/>
        <v>485</v>
      </c>
      <c r="D58" s="31">
        <f t="shared" si="6"/>
        <v>406</v>
      </c>
      <c r="E58" s="20">
        <f t="shared" ca="1" si="7"/>
        <v>1.9134139292599441E-5</v>
      </c>
      <c r="F58" s="33">
        <f t="shared" ca="1" si="8"/>
        <v>0</v>
      </c>
      <c r="P58" s="69">
        <f t="shared" si="10"/>
        <v>534</v>
      </c>
      <c r="Q58" s="69">
        <v>17</v>
      </c>
      <c r="R58" s="69">
        <f ca="1">SUM(F186:F194)</f>
        <v>9</v>
      </c>
      <c r="S58" s="69">
        <f t="shared" ca="1" si="9"/>
        <v>9</v>
      </c>
    </row>
    <row r="59" spans="1:19">
      <c r="A59" s="25">
        <v>18</v>
      </c>
      <c r="B59" s="19">
        <v>467.56394004934896</v>
      </c>
      <c r="C59" s="30">
        <f t="shared" si="5"/>
        <v>468</v>
      </c>
      <c r="D59" s="31">
        <f t="shared" si="6"/>
        <v>407</v>
      </c>
      <c r="E59" s="20">
        <f t="shared" ca="1" si="7"/>
        <v>2.2777930573716614E-5</v>
      </c>
      <c r="F59" s="33">
        <f t="shared" ca="1" si="8"/>
        <v>0</v>
      </c>
      <c r="P59" s="69">
        <f t="shared" si="10"/>
        <v>543</v>
      </c>
      <c r="Q59" s="69">
        <v>18</v>
      </c>
      <c r="R59" s="69">
        <f ca="1">SUM(F195:F203)</f>
        <v>5</v>
      </c>
      <c r="S59" s="69">
        <f t="shared" ca="1" si="9"/>
        <v>5</v>
      </c>
    </row>
    <row r="60" spans="1:19">
      <c r="A60" s="25">
        <v>19</v>
      </c>
      <c r="B60" s="19">
        <v>462.02090722578373</v>
      </c>
      <c r="C60" s="30">
        <f t="shared" si="5"/>
        <v>462</v>
      </c>
      <c r="D60" s="31">
        <f t="shared" si="6"/>
        <v>408</v>
      </c>
      <c r="E60" s="20">
        <f t="shared" ca="1" si="7"/>
        <v>2.7055153947166746E-5</v>
      </c>
      <c r="F60" s="33">
        <f t="shared" ca="1" si="8"/>
        <v>0</v>
      </c>
      <c r="P60" s="69">
        <f t="shared" si="10"/>
        <v>552</v>
      </c>
      <c r="Q60" s="69">
        <v>19</v>
      </c>
      <c r="R60" s="69">
        <f ca="1">SUM(F204:F212)</f>
        <v>1</v>
      </c>
      <c r="S60" s="69">
        <f t="shared" ca="1" si="9"/>
        <v>1</v>
      </c>
    </row>
    <row r="61" spans="1:19">
      <c r="A61" s="25">
        <v>20</v>
      </c>
      <c r="B61" s="19">
        <v>492.11200811606841</v>
      </c>
      <c r="C61" s="30">
        <f t="shared" si="5"/>
        <v>492</v>
      </c>
      <c r="D61" s="31">
        <f t="shared" si="6"/>
        <v>409</v>
      </c>
      <c r="E61" s="20">
        <f t="shared" ca="1" si="7"/>
        <v>3.2063886674330896E-5</v>
      </c>
      <c r="F61" s="33">
        <f t="shared" ca="1" si="8"/>
        <v>0</v>
      </c>
      <c r="P61" s="69">
        <f t="shared" si="10"/>
        <v>561</v>
      </c>
      <c r="Q61" s="69">
        <v>20</v>
      </c>
      <c r="R61" s="69">
        <f ca="1">SUM(F213)</f>
        <v>0</v>
      </c>
      <c r="S61" s="69">
        <f t="shared" ca="1" si="9"/>
        <v>0</v>
      </c>
    </row>
    <row r="62" spans="1:19">
      <c r="A62" s="25">
        <v>21</v>
      </c>
      <c r="B62" s="19">
        <v>487.01288420386413</v>
      </c>
      <c r="C62" s="30">
        <f t="shared" si="5"/>
        <v>487</v>
      </c>
      <c r="D62" s="31">
        <f t="shared" si="6"/>
        <v>410</v>
      </c>
      <c r="E62" s="20">
        <f t="shared" ca="1" si="7"/>
        <v>3.7915145871843398E-5</v>
      </c>
      <c r="F62" s="33">
        <f t="shared" ca="1" si="8"/>
        <v>0</v>
      </c>
      <c r="P62" t="s">
        <v>0</v>
      </c>
    </row>
    <row r="63" spans="1:19">
      <c r="A63" s="25">
        <v>22</v>
      </c>
      <c r="B63" s="19">
        <v>465.01205495482759</v>
      </c>
      <c r="C63" s="30">
        <f t="shared" si="5"/>
        <v>465</v>
      </c>
      <c r="D63" s="31">
        <f t="shared" si="6"/>
        <v>411</v>
      </c>
      <c r="E63" s="20">
        <f t="shared" ca="1" si="7"/>
        <v>4.4734203428572709E-5</v>
      </c>
      <c r="F63" s="33">
        <f t="shared" ca="1" si="8"/>
        <v>0</v>
      </c>
    </row>
    <row r="64" spans="1:19">
      <c r="A64" s="25">
        <v>23</v>
      </c>
      <c r="B64" s="19">
        <v>492.26336879447081</v>
      </c>
      <c r="C64" s="30">
        <f t="shared" si="5"/>
        <v>492</v>
      </c>
      <c r="D64" s="31">
        <f t="shared" si="6"/>
        <v>412</v>
      </c>
      <c r="E64" s="20">
        <f t="shared" ca="1" si="7"/>
        <v>5.266196940275632E-5</v>
      </c>
      <c r="F64" s="33">
        <f t="shared" ca="1" si="8"/>
        <v>0</v>
      </c>
    </row>
    <row r="65" spans="1:13">
      <c r="A65" s="25">
        <v>24</v>
      </c>
      <c r="B65" s="19">
        <v>472.47634558956452</v>
      </c>
      <c r="C65" s="30">
        <f t="shared" si="5"/>
        <v>472</v>
      </c>
      <c r="D65" s="31">
        <f t="shared" si="6"/>
        <v>413</v>
      </c>
      <c r="E65" s="20">
        <f t="shared" ca="1" si="7"/>
        <v>6.1856436256794929E-5</v>
      </c>
      <c r="F65" s="33">
        <f t="shared" ca="1" si="8"/>
        <v>1</v>
      </c>
    </row>
    <row r="66" spans="1:13">
      <c r="A66" s="25">
        <v>25</v>
      </c>
      <c r="B66" s="19">
        <v>475.21572943892306</v>
      </c>
      <c r="C66" s="30">
        <f t="shared" si="5"/>
        <v>475</v>
      </c>
      <c r="D66" s="31">
        <f t="shared" si="6"/>
        <v>414</v>
      </c>
      <c r="E66" s="20">
        <f t="shared" ca="1" si="7"/>
        <v>7.2494173873078425E-5</v>
      </c>
      <c r="F66" s="33">
        <f t="shared" ca="1" si="8"/>
        <v>0</v>
      </c>
    </row>
    <row r="67" spans="1:13">
      <c r="A67" s="25">
        <v>26</v>
      </c>
      <c r="B67" s="19">
        <v>462.31335095123882</v>
      </c>
      <c r="C67" s="30">
        <f t="shared" si="5"/>
        <v>462</v>
      </c>
      <c r="D67" s="31">
        <f t="shared" si="6"/>
        <v>415</v>
      </c>
      <c r="E67" s="20">
        <f t="shared" ca="1" si="7"/>
        <v>8.4771862641290179E-5</v>
      </c>
      <c r="F67" s="33">
        <f t="shared" ca="1" si="8"/>
        <v>0</v>
      </c>
    </row>
    <row r="68" spans="1:13">
      <c r="A68" s="25">
        <v>27</v>
      </c>
      <c r="B68" s="19">
        <v>502.42808130124422</v>
      </c>
      <c r="C68" s="30">
        <f t="shared" si="5"/>
        <v>502</v>
      </c>
      <c r="D68" s="31">
        <f t="shared" si="6"/>
        <v>416</v>
      </c>
      <c r="E68" s="20">
        <f t="shared" ca="1" si="7"/>
        <v>9.8907849031066705E-5</v>
      </c>
      <c r="F68" s="33">
        <f t="shared" ca="1" si="8"/>
        <v>0</v>
      </c>
    </row>
    <row r="69" spans="1:13">
      <c r="A69" s="25">
        <v>28</v>
      </c>
      <c r="B69" s="19">
        <v>483.20150727326472</v>
      </c>
      <c r="C69" s="30">
        <f t="shared" si="5"/>
        <v>483</v>
      </c>
      <c r="D69" s="31">
        <f t="shared" si="6"/>
        <v>417</v>
      </c>
      <c r="E69" s="20">
        <f t="shared" ca="1" si="7"/>
        <v>1.1514370498694314E-4</v>
      </c>
      <c r="F69" s="33">
        <f t="shared" ca="1" si="8"/>
        <v>1</v>
      </c>
    </row>
    <row r="70" spans="1:13">
      <c r="A70" s="25">
        <v>29</v>
      </c>
      <c r="B70" s="19">
        <v>499.89624168420551</v>
      </c>
      <c r="C70" s="30">
        <f t="shared" si="5"/>
        <v>500</v>
      </c>
      <c r="D70" s="31">
        <f t="shared" si="6"/>
        <v>418</v>
      </c>
      <c r="E70" s="20">
        <f t="shared" ca="1" si="7"/>
        <v>1.3374576923730545E-4</v>
      </c>
      <c r="F70" s="33">
        <f t="shared" ca="1" si="8"/>
        <v>0</v>
      </c>
    </row>
    <row r="71" spans="1:13">
      <c r="A71" s="25">
        <v>30</v>
      </c>
      <c r="B71" s="19">
        <v>492.30550255434082</v>
      </c>
      <c r="C71" s="30">
        <f t="shared" si="5"/>
        <v>492</v>
      </c>
      <c r="D71" s="31">
        <f t="shared" si="6"/>
        <v>419</v>
      </c>
      <c r="E71" s="20">
        <f t="shared" ca="1" si="7"/>
        <v>1.550066452373194E-4</v>
      </c>
      <c r="F71" s="33">
        <f t="shared" ca="1" si="8"/>
        <v>0</v>
      </c>
    </row>
    <row r="72" spans="1:13">
      <c r="A72" s="25">
        <v>31</v>
      </c>
      <c r="B72" s="19">
        <v>442.16447148005091</v>
      </c>
      <c r="C72" s="30">
        <f t="shared" si="5"/>
        <v>442</v>
      </c>
      <c r="D72" s="31">
        <f t="shared" si="6"/>
        <v>420</v>
      </c>
      <c r="E72" s="20">
        <f t="shared" ca="1" si="7"/>
        <v>1.7924662701928888E-4</v>
      </c>
      <c r="F72" s="33">
        <f t="shared" ca="1" si="8"/>
        <v>0</v>
      </c>
    </row>
    <row r="73" spans="1:13">
      <c r="A73" s="25">
        <v>32</v>
      </c>
      <c r="B73" s="19">
        <v>469.61502502214421</v>
      </c>
      <c r="C73" s="30">
        <f t="shared" si="5"/>
        <v>470</v>
      </c>
      <c r="D73" s="31">
        <f t="shared" si="6"/>
        <v>421</v>
      </c>
      <c r="E73" s="20">
        <f t="shared" ca="1" si="7"/>
        <v>2.0681502076485661E-4</v>
      </c>
      <c r="F73" s="33">
        <f t="shared" ca="1" si="8"/>
        <v>0</v>
      </c>
    </row>
    <row r="74" spans="1:13">
      <c r="A74" s="25">
        <v>33</v>
      </c>
      <c r="B74" s="19">
        <v>455.23031756695559</v>
      </c>
      <c r="C74" s="30">
        <f t="shared" si="5"/>
        <v>455</v>
      </c>
      <c r="D74" s="31">
        <f t="shared" si="6"/>
        <v>422</v>
      </c>
      <c r="E74" s="20">
        <f t="shared" ca="1" si="7"/>
        <v>2.3809132651456417E-4</v>
      </c>
      <c r="F74" s="33">
        <f t="shared" ca="1" si="8"/>
        <v>0</v>
      </c>
    </row>
    <row r="75" spans="1:13">
      <c r="A75" s="25">
        <v>34</v>
      </c>
      <c r="B75" s="19">
        <v>492.07075599936888</v>
      </c>
      <c r="C75" s="30">
        <f t="shared" si="5"/>
        <v>492</v>
      </c>
      <c r="D75" s="31">
        <f t="shared" ref="D75:D106" si="11">D74+1</f>
        <v>423</v>
      </c>
      <c r="E75" s="20">
        <f t="shared" ca="1" si="7"/>
        <v>2.7348624117457513E-4</v>
      </c>
      <c r="F75" s="33">
        <f t="shared" ca="1" si="8"/>
        <v>0</v>
      </c>
    </row>
    <row r="76" spans="1:13">
      <c r="A76" s="25">
        <v>35</v>
      </c>
      <c r="B76" s="19">
        <v>506.69165498127131</v>
      </c>
      <c r="C76" s="30">
        <f t="shared" si="5"/>
        <v>507</v>
      </c>
      <c r="D76" s="31">
        <f t="shared" si="11"/>
        <v>424</v>
      </c>
      <c r="E76" s="20">
        <f t="shared" ca="1" si="7"/>
        <v>3.1344244096050204E-4</v>
      </c>
      <c r="F76" s="33">
        <f t="shared" ca="1" si="8"/>
        <v>0</v>
      </c>
    </row>
    <row r="77" spans="1:13">
      <c r="A77" s="25">
        <v>36</v>
      </c>
      <c r="B77" s="19">
        <v>523.71011838030995</v>
      </c>
      <c r="C77" s="30">
        <f t="shared" si="5"/>
        <v>524</v>
      </c>
      <c r="D77" s="31">
        <f t="shared" si="11"/>
        <v>425</v>
      </c>
      <c r="E77" s="20">
        <f t="shared" ca="1" si="7"/>
        <v>3.5843509873586296E-4</v>
      </c>
      <c r="F77" s="33">
        <f t="shared" ca="1" si="8"/>
        <v>0</v>
      </c>
      <c r="G77" s="1"/>
      <c r="M77" s="1"/>
    </row>
    <row r="78" spans="1:13">
      <c r="A78" s="25">
        <v>37</v>
      </c>
      <c r="B78" s="19">
        <v>519.13900650560959</v>
      </c>
      <c r="C78" s="30">
        <f t="shared" si="5"/>
        <v>519</v>
      </c>
      <c r="D78" s="31">
        <f t="shared" si="11"/>
        <v>426</v>
      </c>
      <c r="E78" s="20">
        <f t="shared" ca="1" si="7"/>
        <v>4.0897208946675916E-4</v>
      </c>
      <c r="F78" s="33">
        <f t="shared" ca="1" si="8"/>
        <v>0</v>
      </c>
      <c r="G78" s="1"/>
      <c r="M78" s="1"/>
    </row>
    <row r="79" spans="1:13">
      <c r="A79" s="25">
        <v>38</v>
      </c>
      <c r="B79" s="19">
        <v>502.56643348953889</v>
      </c>
      <c r="C79" s="30">
        <f t="shared" si="5"/>
        <v>503</v>
      </c>
      <c r="D79" s="31">
        <f t="shared" si="11"/>
        <v>427</v>
      </c>
      <c r="E79" s="20">
        <f t="shared" ca="1" si="7"/>
        <v>4.6559383533980691E-4</v>
      </c>
      <c r="F79" s="51">
        <f t="shared" ca="1" si="8"/>
        <v>0</v>
      </c>
      <c r="G79" s="21"/>
      <c r="H79" s="59"/>
      <c r="I79" s="59"/>
      <c r="J79" s="21"/>
      <c r="K79" s="21"/>
      <c r="L79" s="21"/>
      <c r="M79" s="1"/>
    </row>
    <row r="80" spans="1:13" ht="15.75">
      <c r="A80" s="25">
        <v>39</v>
      </c>
      <c r="B80" s="19">
        <v>493.8259463086215</v>
      </c>
      <c r="C80" s="30">
        <f t="shared" si="5"/>
        <v>494</v>
      </c>
      <c r="D80" s="31">
        <f t="shared" si="11"/>
        <v>428</v>
      </c>
      <c r="E80" s="20">
        <f t="shared" ca="1" si="7"/>
        <v>5.2887274109568482E-4</v>
      </c>
      <c r="F80" s="51">
        <f t="shared" ca="1" si="8"/>
        <v>0</v>
      </c>
      <c r="G80" s="21"/>
      <c r="H80" s="36"/>
      <c r="I80" s="36"/>
      <c r="J80" s="47"/>
      <c r="K80" s="47"/>
      <c r="L80" s="21"/>
      <c r="M80" s="1"/>
    </row>
    <row r="81" spans="1:13" ht="15.75">
      <c r="A81" s="25">
        <v>40</v>
      </c>
      <c r="B81" s="19">
        <v>459.91882524636071</v>
      </c>
      <c r="C81" s="30">
        <f t="shared" si="5"/>
        <v>460</v>
      </c>
      <c r="D81" s="31">
        <f t="shared" si="11"/>
        <v>429</v>
      </c>
      <c r="E81" s="20">
        <f t="shared" ca="1" si="7"/>
        <v>5.9941216993548562E-4</v>
      </c>
      <c r="F81" s="51">
        <f t="shared" ca="1" si="8"/>
        <v>0</v>
      </c>
      <c r="G81" s="21"/>
      <c r="H81" s="60"/>
      <c r="I81" s="60"/>
      <c r="J81" s="47"/>
      <c r="K81" s="47"/>
      <c r="L81" s="21"/>
      <c r="M81" s="1"/>
    </row>
    <row r="82" spans="1:13" ht="15.75">
      <c r="A82" s="25">
        <v>41</v>
      </c>
      <c r="B82" s="19">
        <v>496.34418649526378</v>
      </c>
      <c r="C82" s="30">
        <f t="shared" si="5"/>
        <v>496</v>
      </c>
      <c r="D82" s="31">
        <f t="shared" si="11"/>
        <v>430</v>
      </c>
      <c r="E82" s="20">
        <f t="shared" ca="1" si="7"/>
        <v>6.7784491107910803E-4</v>
      </c>
      <c r="F82" s="51">
        <f t="shared" ca="1" si="8"/>
        <v>1</v>
      </c>
      <c r="G82" s="21"/>
      <c r="H82" s="36"/>
      <c r="I82" s="36"/>
      <c r="J82" s="47"/>
      <c r="K82" s="47"/>
      <c r="L82" s="21"/>
      <c r="M82" s="1"/>
    </row>
    <row r="83" spans="1:13" ht="15.75">
      <c r="A83" s="25">
        <v>42</v>
      </c>
      <c r="B83" s="19">
        <v>467.90319891670561</v>
      </c>
      <c r="C83" s="30">
        <f t="shared" si="5"/>
        <v>468</v>
      </c>
      <c r="D83" s="31">
        <f t="shared" si="11"/>
        <v>431</v>
      </c>
      <c r="E83" s="20">
        <f t="shared" ca="1" si="7"/>
        <v>7.6483109180667326E-4</v>
      </c>
      <c r="F83" s="51">
        <f t="shared" ca="1" si="8"/>
        <v>0</v>
      </c>
      <c r="G83" s="21"/>
      <c r="H83" s="59"/>
      <c r="I83" s="59"/>
      <c r="J83" s="48"/>
      <c r="K83" s="47"/>
      <c r="L83" s="21"/>
      <c r="M83" s="1"/>
    </row>
    <row r="84" spans="1:13" ht="15.75">
      <c r="A84" s="25">
        <v>43</v>
      </c>
      <c r="B84" s="19">
        <v>483.2878154438863</v>
      </c>
      <c r="C84" s="30">
        <f t="shared" si="5"/>
        <v>483</v>
      </c>
      <c r="D84" s="31">
        <f t="shared" si="11"/>
        <v>432</v>
      </c>
      <c r="E84" s="20">
        <f t="shared" ca="1" si="7"/>
        <v>8.6105548969897636E-4</v>
      </c>
      <c r="F84" s="33">
        <f t="shared" ca="1" si="8"/>
        <v>1</v>
      </c>
      <c r="G84" s="1"/>
      <c r="H84" s="21"/>
      <c r="I84" s="21"/>
      <c r="J84" s="47"/>
      <c r="K84" s="47"/>
      <c r="L84" s="21"/>
      <c r="M84" s="1"/>
    </row>
    <row r="85" spans="1:13" ht="15.75">
      <c r="A85" s="25">
        <v>44</v>
      </c>
      <c r="B85" s="19">
        <v>504.47411854079678</v>
      </c>
      <c r="C85" s="30">
        <f t="shared" si="5"/>
        <v>504</v>
      </c>
      <c r="D85" s="31">
        <f t="shared" si="11"/>
        <v>433</v>
      </c>
      <c r="E85" s="20">
        <f t="shared" ca="1" si="7"/>
        <v>9.6722420490203472E-4</v>
      </c>
      <c r="F85" s="33">
        <f t="shared" ca="1" si="8"/>
        <v>1</v>
      </c>
      <c r="G85" s="1"/>
      <c r="H85" s="47"/>
      <c r="I85" s="21"/>
      <c r="J85" s="47"/>
      <c r="K85" s="47"/>
      <c r="L85" s="21"/>
      <c r="M85" s="1"/>
    </row>
    <row r="86" spans="1:13" ht="15.75">
      <c r="A86" s="25">
        <v>45</v>
      </c>
      <c r="B86" s="19">
        <v>486.65905908610716</v>
      </c>
      <c r="C86" s="30">
        <f t="shared" si="5"/>
        <v>487</v>
      </c>
      <c r="D86" s="31">
        <f t="shared" si="11"/>
        <v>434</v>
      </c>
      <c r="E86" s="20">
        <f t="shared" ca="1" si="7"/>
        <v>1.0840606576477255E-3</v>
      </c>
      <c r="F86" s="33">
        <f t="shared" ca="1" si="8"/>
        <v>0</v>
      </c>
      <c r="G86" s="1"/>
      <c r="H86" s="61"/>
      <c r="I86" s="21"/>
      <c r="J86" s="48"/>
      <c r="K86" s="47"/>
      <c r="L86" s="21"/>
      <c r="M86" s="1"/>
    </row>
    <row r="87" spans="1:13" ht="15.75">
      <c r="A87" s="25">
        <v>46</v>
      </c>
      <c r="B87" s="19">
        <v>519.09632087117984</v>
      </c>
      <c r="C87" s="30">
        <f t="shared" si="5"/>
        <v>519</v>
      </c>
      <c r="D87" s="31">
        <f t="shared" si="11"/>
        <v>435</v>
      </c>
      <c r="E87" s="20">
        <f t="shared" ca="1" si="7"/>
        <v>1.2123008830200457E-3</v>
      </c>
      <c r="F87" s="33">
        <f t="shared" ca="1" si="8"/>
        <v>1</v>
      </c>
      <c r="G87" s="1"/>
      <c r="H87" s="61"/>
      <c r="I87" s="21"/>
      <c r="J87" s="49"/>
      <c r="K87" s="49"/>
      <c r="L87" s="21"/>
      <c r="M87" s="1"/>
    </row>
    <row r="88" spans="1:13" ht="15.75">
      <c r="A88" s="25">
        <v>47</v>
      </c>
      <c r="B88" s="19">
        <v>539.79209918792162</v>
      </c>
      <c r="C88" s="30">
        <f t="shared" si="5"/>
        <v>540</v>
      </c>
      <c r="D88" s="31">
        <f t="shared" si="11"/>
        <v>436</v>
      </c>
      <c r="E88" s="20">
        <f t="shared" ca="1" si="7"/>
        <v>1.3526881030923529E-3</v>
      </c>
      <c r="F88" s="33">
        <f t="shared" ca="1" si="8"/>
        <v>2</v>
      </c>
      <c r="G88" s="1"/>
      <c r="H88" s="61"/>
      <c r="I88" s="21"/>
      <c r="J88" s="50"/>
      <c r="K88" s="49"/>
      <c r="L88" s="21"/>
      <c r="M88" s="1"/>
    </row>
    <row r="89" spans="1:13" ht="15.75">
      <c r="A89" s="25">
        <v>48</v>
      </c>
      <c r="B89" s="19">
        <v>496.80186302654806</v>
      </c>
      <c r="C89" s="30">
        <f t="shared" si="5"/>
        <v>497</v>
      </c>
      <c r="D89" s="31">
        <f t="shared" si="11"/>
        <v>437</v>
      </c>
      <c r="E89" s="20">
        <f t="shared" ca="1" si="7"/>
        <v>1.5059665660734926E-3</v>
      </c>
      <c r="F89" s="33">
        <f t="shared" ca="1" si="8"/>
        <v>0</v>
      </c>
      <c r="G89" s="1"/>
      <c r="H89" s="61"/>
      <c r="I89" s="21"/>
      <c r="J89" s="50"/>
      <c r="K89" s="49"/>
      <c r="L89" s="21"/>
      <c r="M89" s="1"/>
    </row>
    <row r="90" spans="1:13">
      <c r="A90" s="25">
        <v>49</v>
      </c>
      <c r="B90" s="19">
        <v>461.05553760477324</v>
      </c>
      <c r="C90" s="30">
        <f t="shared" si="5"/>
        <v>461</v>
      </c>
      <c r="D90" s="31">
        <f t="shared" si="11"/>
        <v>438</v>
      </c>
      <c r="E90" s="20">
        <f t="shared" ca="1" si="7"/>
        <v>1.6728746529560087E-3</v>
      </c>
      <c r="F90" s="33">
        <f t="shared" ca="1" si="8"/>
        <v>0</v>
      </c>
      <c r="G90" s="1"/>
      <c r="H90" s="61"/>
      <c r="I90" s="21"/>
      <c r="J90" s="21"/>
      <c r="K90" s="21"/>
      <c r="L90" s="21"/>
      <c r="M90" s="1"/>
    </row>
    <row r="91" spans="1:13">
      <c r="A91" s="25">
        <v>50</v>
      </c>
      <c r="B91" s="19">
        <v>460.95852310673286</v>
      </c>
      <c r="C91" s="30">
        <f t="shared" si="5"/>
        <v>461</v>
      </c>
      <c r="D91" s="31">
        <f t="shared" si="11"/>
        <v>439</v>
      </c>
      <c r="E91" s="20">
        <f t="shared" ca="1" si="7"/>
        <v>1.8541372642876819E-3</v>
      </c>
      <c r="F91" s="33">
        <f t="shared" ca="1" si="8"/>
        <v>0</v>
      </c>
      <c r="G91" s="1"/>
      <c r="H91" s="61"/>
      <c r="I91" s="21"/>
      <c r="J91" s="45"/>
      <c r="K91" s="21"/>
      <c r="L91" s="21"/>
      <c r="M91" s="1"/>
    </row>
    <row r="92" spans="1:13">
      <c r="A92" s="25">
        <v>51</v>
      </c>
      <c r="B92" s="19">
        <v>484.50259907055488</v>
      </c>
      <c r="C92" s="30">
        <f t="shared" si="5"/>
        <v>485</v>
      </c>
      <c r="D92" s="31">
        <f t="shared" si="11"/>
        <v>440</v>
      </c>
      <c r="E92" s="20">
        <f t="shared" ca="1" si="7"/>
        <v>2.0504575129805273E-3</v>
      </c>
      <c r="F92" s="33">
        <f t="shared" ca="1" si="8"/>
        <v>0</v>
      </c>
      <c r="G92" s="1"/>
      <c r="H92" s="21"/>
      <c r="I92" s="21"/>
      <c r="J92" s="21"/>
      <c r="K92" s="21"/>
      <c r="L92" s="21"/>
      <c r="M92" s="1"/>
    </row>
    <row r="93" spans="1:13">
      <c r="A93" s="25">
        <v>52</v>
      </c>
      <c r="B93" s="19">
        <v>491.00522014505918</v>
      </c>
      <c r="C93" s="30">
        <f t="shared" si="5"/>
        <v>491</v>
      </c>
      <c r="D93" s="31">
        <f t="shared" si="11"/>
        <v>441</v>
      </c>
      <c r="E93" s="20">
        <f t="shared" ca="1" si="7"/>
        <v>2.2625077633811534E-3</v>
      </c>
      <c r="F93" s="33">
        <f t="shared" ca="1" si="8"/>
        <v>1</v>
      </c>
      <c r="G93" s="1"/>
      <c r="H93" s="1"/>
      <c r="I93" s="1"/>
      <c r="J93" s="1"/>
      <c r="K93" s="1"/>
      <c r="L93" s="1"/>
      <c r="M93" s="1"/>
    </row>
    <row r="94" spans="1:13">
      <c r="A94" s="25">
        <v>53</v>
      </c>
      <c r="B94" s="19">
        <v>483.36977034369397</v>
      </c>
      <c r="C94" s="30">
        <f t="shared" si="5"/>
        <v>483</v>
      </c>
      <c r="D94" s="31">
        <f t="shared" si="11"/>
        <v>442</v>
      </c>
      <c r="E94" s="20">
        <f t="shared" ca="1" si="7"/>
        <v>2.4909200719645257E-3</v>
      </c>
      <c r="F94" s="33">
        <f t="shared" ca="1" si="8"/>
        <v>3</v>
      </c>
      <c r="G94" s="1"/>
      <c r="H94" s="1"/>
      <c r="I94" s="1"/>
      <c r="J94" s="1"/>
      <c r="K94" s="1"/>
      <c r="L94" s="1"/>
      <c r="M94" s="1"/>
    </row>
    <row r="95" spans="1:13">
      <c r="A95" s="25">
        <v>54</v>
      </c>
      <c r="B95" s="19">
        <v>518.04892110377477</v>
      </c>
      <c r="C95" s="30">
        <f t="shared" si="5"/>
        <v>518</v>
      </c>
      <c r="D95" s="31">
        <f t="shared" si="11"/>
        <v>443</v>
      </c>
      <c r="E95" s="20">
        <f t="shared" ca="1" si="7"/>
        <v>2.7362761007510023E-3</v>
      </c>
      <c r="F95" s="33">
        <f t="shared" ca="1" si="8"/>
        <v>2</v>
      </c>
      <c r="G95" s="1"/>
      <c r="H95" s="46"/>
      <c r="I95" s="46"/>
      <c r="J95" s="46"/>
      <c r="K95" s="46"/>
      <c r="L95" s="46"/>
      <c r="M95" s="1"/>
    </row>
    <row r="96" spans="1:13">
      <c r="A96" s="25">
        <v>55</v>
      </c>
      <c r="B96" s="19">
        <v>502.86931472850756</v>
      </c>
      <c r="C96" s="30">
        <f t="shared" si="5"/>
        <v>503</v>
      </c>
      <c r="D96" s="31">
        <f t="shared" si="11"/>
        <v>444</v>
      </c>
      <c r="E96" s="20">
        <f t="shared" ca="1" si="7"/>
        <v>2.9990965906163906E-3</v>
      </c>
      <c r="F96" s="33">
        <f t="shared" ca="1" si="8"/>
        <v>1</v>
      </c>
      <c r="G96" s="1"/>
      <c r="H96" s="46"/>
      <c r="I96" s="46"/>
      <c r="J96" s="46"/>
      <c r="K96" s="46"/>
      <c r="L96" s="46"/>
      <c r="M96" s="1"/>
    </row>
    <row r="97" spans="1:13">
      <c r="A97" s="25">
        <v>56</v>
      </c>
      <c r="B97" s="19">
        <v>475.968703223072</v>
      </c>
      <c r="C97" s="30">
        <f t="shared" si="5"/>
        <v>476</v>
      </c>
      <c r="D97" s="31">
        <f t="shared" si="11"/>
        <v>445</v>
      </c>
      <c r="E97" s="20">
        <f t="shared" ca="1" si="7"/>
        <v>3.2798304977631285E-3</v>
      </c>
      <c r="F97" s="33">
        <f t="shared" ca="1" si="8"/>
        <v>1</v>
      </c>
      <c r="G97" s="1"/>
      <c r="H97" s="1"/>
      <c r="I97" s="1"/>
      <c r="J97" s="1"/>
      <c r="K97" s="1"/>
      <c r="L97" s="1"/>
      <c r="M97" s="1"/>
    </row>
    <row r="98" spans="1:13">
      <c r="A98" s="25">
        <v>57</v>
      </c>
      <c r="B98" s="19">
        <v>509.29845130161607</v>
      </c>
      <c r="C98" s="30">
        <f t="shared" si="5"/>
        <v>509</v>
      </c>
      <c r="D98" s="31">
        <f t="shared" si="11"/>
        <v>446</v>
      </c>
      <c r="E98" s="20">
        <f t="shared" ca="1" si="7"/>
        <v>3.5788439124120127E-3</v>
      </c>
      <c r="F98" s="33">
        <f t="shared" ca="1" si="8"/>
        <v>3</v>
      </c>
      <c r="G98" s="1"/>
      <c r="H98" s="1"/>
      <c r="I98" s="1"/>
      <c r="J98" s="1"/>
      <c r="K98" s="1"/>
      <c r="L98" s="1"/>
      <c r="M98" s="1"/>
    </row>
    <row r="99" spans="1:13">
      <c r="A99" s="25">
        <v>58</v>
      </c>
      <c r="B99" s="19">
        <v>461.35636353058408</v>
      </c>
      <c r="C99" s="30">
        <f t="shared" si="5"/>
        <v>461</v>
      </c>
      <c r="D99" s="31">
        <f t="shared" si="11"/>
        <v>447</v>
      </c>
      <c r="E99" s="20">
        <f t="shared" ca="1" si="7"/>
        <v>3.896408893895806E-3</v>
      </c>
      <c r="F99" s="33">
        <f t="shared" ca="1" si="8"/>
        <v>4</v>
      </c>
      <c r="G99" s="1"/>
      <c r="H99" s="1"/>
      <c r="I99" s="1"/>
      <c r="J99" s="1"/>
      <c r="K99" s="1"/>
      <c r="L99" s="1"/>
      <c r="M99" s="1"/>
    </row>
    <row r="100" spans="1:13">
      <c r="A100" s="25">
        <v>59</v>
      </c>
      <c r="B100" s="19">
        <v>472.40472226200563</v>
      </c>
      <c r="C100" s="30">
        <f t="shared" si="5"/>
        <v>472</v>
      </c>
      <c r="D100" s="31">
        <f t="shared" si="11"/>
        <v>448</v>
      </c>
      <c r="E100" s="20">
        <f t="shared" ca="1" si="7"/>
        <v>4.23269237040645E-3</v>
      </c>
      <c r="F100" s="33">
        <f t="shared" ca="1" si="8"/>
        <v>7</v>
      </c>
      <c r="G100" s="1"/>
      <c r="H100" s="1"/>
      <c r="I100" s="1"/>
      <c r="J100" s="1"/>
      <c r="K100" s="1"/>
      <c r="L100" s="1"/>
      <c r="M100" s="1"/>
    </row>
    <row r="101" spans="1:13">
      <c r="A101" s="25">
        <v>60</v>
      </c>
      <c r="B101" s="19">
        <v>505.01221242868723</v>
      </c>
      <c r="C101" s="30">
        <f t="shared" si="5"/>
        <v>505</v>
      </c>
      <c r="D101" s="31">
        <f t="shared" si="11"/>
        <v>449</v>
      </c>
      <c r="E101" s="20">
        <f t="shared" ca="1" si="7"/>
        <v>4.5877452642719427E-3</v>
      </c>
      <c r="F101" s="33">
        <f t="shared" ca="1" si="8"/>
        <v>3</v>
      </c>
      <c r="G101" s="1"/>
      <c r="H101" s="1"/>
      <c r="I101" s="1"/>
      <c r="J101" s="1"/>
      <c r="K101" s="1"/>
      <c r="L101" s="1"/>
      <c r="M101" s="1"/>
    </row>
    <row r="102" spans="1:13">
      <c r="A102" s="25">
        <v>61</v>
      </c>
      <c r="B102" s="19">
        <v>472.86224679499514</v>
      </c>
      <c r="C102" s="30">
        <f t="shared" si="5"/>
        <v>473</v>
      </c>
      <c r="D102" s="31">
        <f t="shared" si="11"/>
        <v>450</v>
      </c>
      <c r="E102" s="20">
        <f t="shared" ca="1" si="7"/>
        <v>4.9614920144198183E-3</v>
      </c>
      <c r="F102" s="33">
        <f t="shared" ca="1" si="8"/>
        <v>6</v>
      </c>
      <c r="G102" s="1"/>
      <c r="H102" s="1"/>
      <c r="I102" s="1"/>
      <c r="J102" s="1"/>
      <c r="K102" s="1"/>
      <c r="L102" s="1"/>
      <c r="M102" s="1"/>
    </row>
    <row r="103" spans="1:13">
      <c r="A103" s="25">
        <v>62</v>
      </c>
      <c r="B103" s="19">
        <v>476.754987198138</v>
      </c>
      <c r="C103" s="30">
        <f t="shared" si="5"/>
        <v>477</v>
      </c>
      <c r="D103" s="31">
        <f t="shared" si="11"/>
        <v>451</v>
      </c>
      <c r="E103" s="20">
        <f t="shared" ca="1" si="7"/>
        <v>5.3537206762303523E-3</v>
      </c>
      <c r="F103" s="33">
        <f t="shared" ca="1" si="8"/>
        <v>4</v>
      </c>
      <c r="G103" s="1"/>
      <c r="H103" s="1"/>
      <c r="I103" s="1"/>
      <c r="J103" s="1"/>
      <c r="K103" s="1"/>
      <c r="L103" s="1"/>
      <c r="M103" s="1"/>
    </row>
    <row r="104" spans="1:13">
      <c r="A104" s="25">
        <v>63</v>
      </c>
      <c r="B104" s="19">
        <v>500.90586928292942</v>
      </c>
      <c r="C104" s="30">
        <f t="shared" si="5"/>
        <v>501</v>
      </c>
      <c r="D104" s="31">
        <f t="shared" si="11"/>
        <v>452</v>
      </c>
      <c r="E104" s="20">
        <f t="shared" ca="1" si="7"/>
        <v>5.7640737849206872E-3</v>
      </c>
      <c r="F104" s="33">
        <f t="shared" ca="1" si="8"/>
        <v>6</v>
      </c>
    </row>
    <row r="105" spans="1:13">
      <c r="A105" s="25">
        <v>64</v>
      </c>
      <c r="B105" s="19">
        <v>446.52659530742972</v>
      </c>
      <c r="C105" s="30">
        <f t="shared" si="5"/>
        <v>447</v>
      </c>
      <c r="D105" s="31">
        <f t="shared" si="11"/>
        <v>453</v>
      </c>
      <c r="E105" s="20">
        <f t="shared" ca="1" si="7"/>
        <v>6.1920401715853945E-3</v>
      </c>
      <c r="F105" s="33">
        <f t="shared" ca="1" si="8"/>
        <v>5</v>
      </c>
    </row>
    <row r="106" spans="1:13">
      <c r="A106" s="25">
        <v>65</v>
      </c>
      <c r="B106" s="19">
        <v>466.33322778154093</v>
      </c>
      <c r="C106" s="30">
        <f t="shared" si="5"/>
        <v>466</v>
      </c>
      <c r="D106" s="31">
        <f t="shared" si="11"/>
        <v>454</v>
      </c>
      <c r="E106" s="20">
        <f t="shared" ca="1" si="7"/>
        <v>6.6369479207436964E-3</v>
      </c>
      <c r="F106" s="33">
        <f t="shared" ca="1" si="8"/>
        <v>4</v>
      </c>
    </row>
    <row r="107" spans="1:13">
      <c r="A107" s="25">
        <v>66</v>
      </c>
      <c r="B107" s="19">
        <v>453.47626097317288</v>
      </c>
      <c r="C107" s="30">
        <f t="shared" ref="C107:C170" si="12">ROUND(B107,0)</f>
        <v>453</v>
      </c>
      <c r="D107" s="31">
        <f t="shared" ref="D107:D138" si="13">D106+1</f>
        <v>455</v>
      </c>
      <c r="E107" s="20">
        <f t="shared" ref="E107:E170" ca="1" si="14">NORMDIST(D107,$B$36,$B$37,)</f>
        <v>7.0979586544532595E-3</v>
      </c>
      <c r="F107" s="33">
        <f t="shared" ref="F107:F170" ca="1" si="15">COUNTIF($C$42:$C$1041,D107)</f>
        <v>4</v>
      </c>
    </row>
    <row r="108" spans="1:13">
      <c r="A108" s="25">
        <v>67</v>
      </c>
      <c r="B108" s="19">
        <v>487.37644425367739</v>
      </c>
      <c r="C108" s="30">
        <f t="shared" si="12"/>
        <v>487</v>
      </c>
      <c r="D108" s="31">
        <f t="shared" si="13"/>
        <v>456</v>
      </c>
      <c r="E108" s="20">
        <f t="shared" ca="1" si="14"/>
        <v>7.5740633205506154E-3</v>
      </c>
      <c r="F108" s="33">
        <f t="shared" ca="1" si="15"/>
        <v>5</v>
      </c>
    </row>
    <row r="109" spans="1:13">
      <c r="A109" s="25">
        <v>68</v>
      </c>
      <c r="B109" s="19">
        <v>515.1953105738346</v>
      </c>
      <c r="C109" s="30">
        <f t="shared" si="12"/>
        <v>515</v>
      </c>
      <c r="D109" s="31">
        <f t="shared" si="13"/>
        <v>457</v>
      </c>
      <c r="E109" s="20">
        <f t="shared" ca="1" si="14"/>
        <v>8.0640796512454586E-3</v>
      </c>
      <c r="F109" s="33">
        <f t="shared" ca="1" si="15"/>
        <v>4</v>
      </c>
    </row>
    <row r="110" spans="1:13">
      <c r="A110" s="25">
        <v>69</v>
      </c>
      <c r="B110" s="19">
        <v>490.82502229796637</v>
      </c>
      <c r="C110" s="30">
        <f t="shared" si="12"/>
        <v>491</v>
      </c>
      <c r="D110" s="31">
        <f t="shared" si="13"/>
        <v>458</v>
      </c>
      <c r="E110" s="20">
        <f t="shared" ca="1" si="14"/>
        <v>8.5666514430857207E-3</v>
      </c>
      <c r="F110" s="33">
        <f t="shared" ca="1" si="15"/>
        <v>6</v>
      </c>
    </row>
    <row r="111" spans="1:13">
      <c r="A111" s="25">
        <v>70</v>
      </c>
      <c r="B111" s="19">
        <v>475.7132343642711</v>
      </c>
      <c r="C111" s="30">
        <f t="shared" si="12"/>
        <v>476</v>
      </c>
      <c r="D111" s="31">
        <f t="shared" si="13"/>
        <v>459</v>
      </c>
      <c r="E111" s="20">
        <f t="shared" ca="1" si="14"/>
        <v>9.0802497902641097E-3</v>
      </c>
      <c r="F111" s="33">
        <f t="shared" ca="1" si="15"/>
        <v>3</v>
      </c>
    </row>
    <row r="112" spans="1:13">
      <c r="A112" s="25">
        <v>71</v>
      </c>
      <c r="B112" s="19">
        <v>504.59104167816849</v>
      </c>
      <c r="C112" s="30">
        <f t="shared" si="12"/>
        <v>505</v>
      </c>
      <c r="D112" s="31">
        <f t="shared" si="13"/>
        <v>460</v>
      </c>
      <c r="E112" s="20">
        <f t="shared" ca="1" si="14"/>
        <v>9.60317638048757E-3</v>
      </c>
      <c r="F112" s="33">
        <f t="shared" ca="1" si="15"/>
        <v>8</v>
      </c>
    </row>
    <row r="113" spans="1:6">
      <c r="A113" s="25">
        <v>72</v>
      </c>
      <c r="B113" s="19">
        <v>492.46583862197758</v>
      </c>
      <c r="C113" s="30">
        <f t="shared" si="12"/>
        <v>492</v>
      </c>
      <c r="D113" s="31">
        <f t="shared" si="13"/>
        <v>461</v>
      </c>
      <c r="E113" s="20">
        <f t="shared" ca="1" si="14"/>
        <v>1.0133568936405692E-2</v>
      </c>
      <c r="F113" s="33">
        <f t="shared" ca="1" si="15"/>
        <v>12</v>
      </c>
    </row>
    <row r="114" spans="1:6">
      <c r="A114" s="25">
        <v>73</v>
      </c>
      <c r="B114" s="19">
        <v>496.68897566203987</v>
      </c>
      <c r="C114" s="30">
        <f t="shared" si="12"/>
        <v>497</v>
      </c>
      <c r="D114" s="31">
        <f t="shared" si="13"/>
        <v>462</v>
      </c>
      <c r="E114" s="20">
        <f t="shared" ca="1" si="14"/>
        <v>1.066940885621334E-2</v>
      </c>
      <c r="F114" s="33">
        <f t="shared" ca="1" si="15"/>
        <v>8</v>
      </c>
    </row>
    <row r="115" spans="1:6">
      <c r="A115" s="25">
        <v>74</v>
      </c>
      <c r="B115" s="19">
        <v>475.17757210864329</v>
      </c>
      <c r="C115" s="30">
        <f t="shared" si="12"/>
        <v>475</v>
      </c>
      <c r="D115" s="31">
        <f t="shared" si="13"/>
        <v>463</v>
      </c>
      <c r="E115" s="20">
        <f t="shared" ca="1" si="14"/>
        <v>1.1208531074920666E-2</v>
      </c>
      <c r="F115" s="33">
        <f t="shared" ca="1" si="15"/>
        <v>3</v>
      </c>
    </row>
    <row r="116" spans="1:6">
      <c r="A116" s="25">
        <v>75</v>
      </c>
      <c r="B116" s="19">
        <v>470.5648892822885</v>
      </c>
      <c r="C116" s="30">
        <f t="shared" si="12"/>
        <v>471</v>
      </c>
      <c r="D116" s="31">
        <f t="shared" si="13"/>
        <v>464</v>
      </c>
      <c r="E116" s="20">
        <f t="shared" ca="1" si="14"/>
        <v>1.1748636133420609E-2</v>
      </c>
      <c r="F116" s="33">
        <f t="shared" ca="1" si="15"/>
        <v>10</v>
      </c>
    </row>
    <row r="117" spans="1:6">
      <c r="A117" s="25">
        <v>76</v>
      </c>
      <c r="B117" s="19">
        <v>523.63897609317564</v>
      </c>
      <c r="C117" s="30">
        <f t="shared" si="12"/>
        <v>524</v>
      </c>
      <c r="D117" s="31">
        <f t="shared" si="13"/>
        <v>465</v>
      </c>
      <c r="E117" s="20">
        <f t="shared" ca="1" si="14"/>
        <v>1.228730440646166E-2</v>
      </c>
      <c r="F117" s="33">
        <f t="shared" ca="1" si="15"/>
        <v>6</v>
      </c>
    </row>
    <row r="118" spans="1:6">
      <c r="A118" s="25">
        <v>77</v>
      </c>
      <c r="B118" s="19">
        <v>467.9694504945071</v>
      </c>
      <c r="C118" s="30">
        <f t="shared" si="12"/>
        <v>468</v>
      </c>
      <c r="D118" s="31">
        <f t="shared" si="13"/>
        <v>466</v>
      </c>
      <c r="E118" s="20">
        <f t="shared" ca="1" si="14"/>
        <v>1.2822012403602383E-2</v>
      </c>
      <c r="F118" s="33">
        <f t="shared" ca="1" si="15"/>
        <v>12</v>
      </c>
    </row>
    <row r="119" spans="1:6">
      <c r="A119" s="25">
        <v>78</v>
      </c>
      <c r="B119" s="19">
        <v>482.63374724550431</v>
      </c>
      <c r="C119" s="30">
        <f t="shared" si="12"/>
        <v>483</v>
      </c>
      <c r="D119" s="31">
        <f t="shared" si="13"/>
        <v>467</v>
      </c>
      <c r="E119" s="20">
        <f t="shared" ca="1" si="14"/>
        <v>1.3350151019892969E-2</v>
      </c>
      <c r="F119" s="33">
        <f t="shared" ca="1" si="15"/>
        <v>5</v>
      </c>
    </row>
    <row r="120" spans="1:6">
      <c r="A120" s="25">
        <v>79</v>
      </c>
      <c r="B120" s="19">
        <v>476.94693983122511</v>
      </c>
      <c r="C120" s="30">
        <f t="shared" si="12"/>
        <v>477</v>
      </c>
      <c r="D120" s="31">
        <f t="shared" si="13"/>
        <v>468</v>
      </c>
      <c r="E120" s="20">
        <f t="shared" ca="1" si="14"/>
        <v>1.386904557614832E-2</v>
      </c>
      <c r="F120" s="33">
        <f t="shared" ca="1" si="15"/>
        <v>15</v>
      </c>
    </row>
    <row r="121" spans="1:6">
      <c r="A121" s="25">
        <v>80</v>
      </c>
      <c r="B121" s="19">
        <v>455.87473773762417</v>
      </c>
      <c r="C121" s="30">
        <f t="shared" si="12"/>
        <v>456</v>
      </c>
      <c r="D121" s="31">
        <f t="shared" si="13"/>
        <v>469</v>
      </c>
      <c r="E121" s="20">
        <f t="shared" ca="1" si="14"/>
        <v>1.4375977453023993E-2</v>
      </c>
      <c r="F121" s="33">
        <f t="shared" ca="1" si="15"/>
        <v>10</v>
      </c>
    </row>
    <row r="122" spans="1:6">
      <c r="A122" s="25">
        <v>81</v>
      </c>
      <c r="B122" s="19">
        <v>448.33092659833073</v>
      </c>
      <c r="C122" s="30">
        <f t="shared" si="12"/>
        <v>448</v>
      </c>
      <c r="D122" s="31">
        <f t="shared" si="13"/>
        <v>470</v>
      </c>
      <c r="E122" s="20">
        <f t="shared" ca="1" si="14"/>
        <v>1.4868207089464913E-2</v>
      </c>
      <c r="F122" s="33">
        <f t="shared" ca="1" si="15"/>
        <v>11</v>
      </c>
    </row>
    <row r="123" spans="1:6">
      <c r="A123" s="25">
        <v>82</v>
      </c>
      <c r="B123" s="19">
        <v>449.831970367645</v>
      </c>
      <c r="C123" s="30">
        <f t="shared" si="12"/>
        <v>450</v>
      </c>
      <c r="D123" s="31">
        <f t="shared" si="13"/>
        <v>471</v>
      </c>
      <c r="E123" s="20">
        <f t="shared" ca="1" si="14"/>
        <v>1.5342998085240169E-2</v>
      </c>
      <c r="F123" s="33">
        <f t="shared" ca="1" si="15"/>
        <v>18</v>
      </c>
    </row>
    <row r="124" spans="1:6">
      <c r="A124" s="25">
        <v>83</v>
      </c>
      <c r="B124" s="19">
        <v>477.24186356922905</v>
      </c>
      <c r="C124" s="30">
        <f t="shared" si="12"/>
        <v>477</v>
      </c>
      <c r="D124" s="31">
        <f t="shared" si="13"/>
        <v>472</v>
      </c>
      <c r="E124" s="20">
        <f t="shared" ca="1" si="14"/>
        <v>1.5797642119946474E-2</v>
      </c>
      <c r="F124" s="33">
        <f t="shared" ca="1" si="15"/>
        <v>19</v>
      </c>
    </row>
    <row r="125" spans="1:6">
      <c r="A125" s="25">
        <v>84</v>
      </c>
      <c r="B125" s="19">
        <v>494.54133663417815</v>
      </c>
      <c r="C125" s="30">
        <f t="shared" si="12"/>
        <v>495</v>
      </c>
      <c r="D125" s="31">
        <f t="shared" si="13"/>
        <v>473</v>
      </c>
      <c r="E125" s="20">
        <f t="shared" ca="1" si="14"/>
        <v>1.6229484377748363E-2</v>
      </c>
      <c r="F125" s="33">
        <f t="shared" ca="1" si="15"/>
        <v>17</v>
      </c>
    </row>
    <row r="126" spans="1:6">
      <c r="A126" s="25">
        <v>85</v>
      </c>
      <c r="B126" s="19">
        <v>516.64152667568874</v>
      </c>
      <c r="C126" s="30">
        <f t="shared" si="12"/>
        <v>517</v>
      </c>
      <c r="D126" s="31">
        <f t="shared" si="13"/>
        <v>474</v>
      </c>
      <c r="E126" s="20">
        <f t="shared" ca="1" si="14"/>
        <v>1.663594914884493E-2</v>
      </c>
      <c r="F126" s="33">
        <f t="shared" ca="1" si="15"/>
        <v>13</v>
      </c>
    </row>
    <row r="127" spans="1:6">
      <c r="A127" s="25">
        <v>86</v>
      </c>
      <c r="B127" s="19">
        <v>441.6214183900081</v>
      </c>
      <c r="C127" s="30">
        <f t="shared" si="12"/>
        <v>442</v>
      </c>
      <c r="D127" s="31">
        <f t="shared" si="13"/>
        <v>475</v>
      </c>
      <c r="E127" s="20">
        <f t="shared" ca="1" si="14"/>
        <v>1.701456526574234E-2</v>
      </c>
      <c r="F127" s="33">
        <f t="shared" ca="1" si="15"/>
        <v>18</v>
      </c>
    </row>
    <row r="128" spans="1:6">
      <c r="A128" s="25">
        <v>87</v>
      </c>
      <c r="B128" s="19">
        <v>490.28566092597225</v>
      </c>
      <c r="C128" s="30">
        <f t="shared" si="12"/>
        <v>490</v>
      </c>
      <c r="D128" s="31">
        <f t="shared" si="13"/>
        <v>476</v>
      </c>
      <c r="E128" s="20">
        <f t="shared" ca="1" si="14"/>
        <v>1.7362991025296065E-2</v>
      </c>
      <c r="F128" s="33">
        <f t="shared" ca="1" si="15"/>
        <v>16</v>
      </c>
    </row>
    <row r="129" spans="1:6">
      <c r="A129" s="25">
        <v>88</v>
      </c>
      <c r="B129" s="19">
        <v>503.01029200893458</v>
      </c>
      <c r="C129" s="30">
        <f t="shared" si="12"/>
        <v>503</v>
      </c>
      <c r="D129" s="31">
        <f t="shared" si="13"/>
        <v>477</v>
      </c>
      <c r="E129" s="20">
        <f t="shared" ca="1" si="14"/>
        <v>1.7679038246476066E-2</v>
      </c>
      <c r="F129" s="33">
        <f t="shared" ca="1" si="15"/>
        <v>17</v>
      </c>
    </row>
    <row r="130" spans="1:6">
      <c r="A130" s="25">
        <v>89</v>
      </c>
      <c r="B130" s="19">
        <v>486.62386173406776</v>
      </c>
      <c r="C130" s="30">
        <f t="shared" si="12"/>
        <v>487</v>
      </c>
      <c r="D130" s="31">
        <f t="shared" si="13"/>
        <v>478</v>
      </c>
      <c r="E130" s="20">
        <f t="shared" ca="1" si="14"/>
        <v>1.7960695119081906E-2</v>
      </c>
      <c r="F130" s="33">
        <f t="shared" ca="1" si="15"/>
        <v>9</v>
      </c>
    </row>
    <row r="131" spans="1:6">
      <c r="A131" s="25">
        <v>90</v>
      </c>
      <c r="B131" s="19">
        <v>481.12426083959213</v>
      </c>
      <c r="C131" s="30">
        <f t="shared" si="12"/>
        <v>481</v>
      </c>
      <c r="D131" s="31">
        <f t="shared" si="13"/>
        <v>479</v>
      </c>
      <c r="E131" s="20">
        <f t="shared" ca="1" si="14"/>
        <v>1.8206147510236421E-2</v>
      </c>
      <c r="F131" s="33">
        <f t="shared" ca="1" si="15"/>
        <v>11</v>
      </c>
    </row>
    <row r="132" spans="1:6">
      <c r="A132" s="25">
        <v>91</v>
      </c>
      <c r="B132" s="19">
        <v>478.59283235189491</v>
      </c>
      <c r="C132" s="30">
        <f t="shared" si="12"/>
        <v>479</v>
      </c>
      <c r="D132" s="31">
        <f t="shared" si="13"/>
        <v>480</v>
      </c>
      <c r="E132" s="20">
        <f t="shared" ca="1" si="14"/>
        <v>1.8413798413317577E-2</v>
      </c>
      <c r="F132" s="33">
        <f t="shared" ca="1" si="15"/>
        <v>19</v>
      </c>
    </row>
    <row r="133" spans="1:6">
      <c r="A133" s="25">
        <v>92</v>
      </c>
      <c r="B133" s="19">
        <v>498.2277746080897</v>
      </c>
      <c r="C133" s="30">
        <f t="shared" si="12"/>
        <v>498</v>
      </c>
      <c r="D133" s="31">
        <f t="shared" si="13"/>
        <v>481</v>
      </c>
      <c r="E133" s="20">
        <f t="shared" ca="1" si="14"/>
        <v>1.8582285247808469E-2</v>
      </c>
      <c r="F133" s="33">
        <f t="shared" ca="1" si="15"/>
        <v>23</v>
      </c>
    </row>
    <row r="134" spans="1:6">
      <c r="A134" s="25">
        <v>93</v>
      </c>
      <c r="B134" s="19">
        <v>466.46036322639748</v>
      </c>
      <c r="C134" s="30">
        <f t="shared" si="12"/>
        <v>466</v>
      </c>
      <c r="D134" s="31">
        <f t="shared" si="13"/>
        <v>482</v>
      </c>
      <c r="E134" s="20">
        <f t="shared" ca="1" si="14"/>
        <v>1.8710494747976255E-2</v>
      </c>
      <c r="F134" s="33">
        <f t="shared" ca="1" si="15"/>
        <v>15</v>
      </c>
    </row>
    <row r="135" spans="1:6">
      <c r="A135" s="25">
        <v>94</v>
      </c>
      <c r="B135" s="19">
        <v>479.59729440024489</v>
      </c>
      <c r="C135" s="30">
        <f t="shared" si="12"/>
        <v>480</v>
      </c>
      <c r="D135" s="31">
        <f t="shared" si="13"/>
        <v>483</v>
      </c>
      <c r="E135" s="20">
        <f t="shared" ca="1" si="14"/>
        <v>1.8797575212821018E-2</v>
      </c>
      <c r="F135" s="33">
        <f t="shared" ca="1" si="15"/>
        <v>21</v>
      </c>
    </row>
    <row r="136" spans="1:6">
      <c r="A136" s="25">
        <v>95</v>
      </c>
      <c r="B136" s="19">
        <v>496.02285788671156</v>
      </c>
      <c r="C136" s="30">
        <f t="shared" si="12"/>
        <v>496</v>
      </c>
      <c r="D136" s="31">
        <f t="shared" si="13"/>
        <v>484</v>
      </c>
      <c r="E136" s="20">
        <f t="shared" ca="1" si="14"/>
        <v>1.8842945928733857E-2</v>
      </c>
      <c r="F136" s="33">
        <f t="shared" ca="1" si="15"/>
        <v>24</v>
      </c>
    </row>
    <row r="137" spans="1:6">
      <c r="A137" s="25">
        <v>96</v>
      </c>
      <c r="B137" s="19">
        <v>514.97029590278407</v>
      </c>
      <c r="C137" s="30">
        <f t="shared" si="12"/>
        <v>515</v>
      </c>
      <c r="D137" s="31">
        <f t="shared" si="13"/>
        <v>485</v>
      </c>
      <c r="E137" s="20">
        <f t="shared" ca="1" si="14"/>
        <v>1.8846303619030277E-2</v>
      </c>
      <c r="F137" s="33">
        <f t="shared" ca="1" si="15"/>
        <v>19</v>
      </c>
    </row>
    <row r="138" spans="1:6">
      <c r="A138" s="25">
        <v>97</v>
      </c>
      <c r="B138" s="19">
        <v>492.56398048594451</v>
      </c>
      <c r="C138" s="30">
        <f t="shared" si="12"/>
        <v>493</v>
      </c>
      <c r="D138" s="31">
        <f t="shared" si="13"/>
        <v>486</v>
      </c>
      <c r="E138" s="20">
        <f t="shared" ca="1" si="14"/>
        <v>1.8807625820151712E-2</v>
      </c>
      <c r="F138" s="33">
        <f t="shared" ca="1" si="15"/>
        <v>18</v>
      </c>
    </row>
    <row r="139" spans="1:6">
      <c r="A139" s="25">
        <v>98</v>
      </c>
      <c r="B139" s="19">
        <v>500.37216387837339</v>
      </c>
      <c r="C139" s="30">
        <f t="shared" si="12"/>
        <v>500</v>
      </c>
      <c r="D139" s="31">
        <f t="shared" ref="D139:D170" si="16">D138+1</f>
        <v>487</v>
      </c>
      <c r="E139" s="20">
        <f t="shared" ca="1" si="14"/>
        <v>1.8727171131954788E-2</v>
      </c>
      <c r="F139" s="33">
        <f t="shared" ca="1" si="15"/>
        <v>20</v>
      </c>
    </row>
    <row r="140" spans="1:6">
      <c r="A140" s="25">
        <v>99</v>
      </c>
      <c r="B140" s="19">
        <v>516.6533751230379</v>
      </c>
      <c r="C140" s="30">
        <f t="shared" si="12"/>
        <v>517</v>
      </c>
      <c r="D140" s="31">
        <f t="shared" si="16"/>
        <v>488</v>
      </c>
      <c r="E140" s="20">
        <f t="shared" ca="1" si="14"/>
        <v>1.8605476338187113E-2</v>
      </c>
      <c r="F140" s="33">
        <f t="shared" ca="1" si="15"/>
        <v>15</v>
      </c>
    </row>
    <row r="141" spans="1:6">
      <c r="A141" s="25">
        <v>100</v>
      </c>
      <c r="B141" s="19">
        <v>466.48777447684893</v>
      </c>
      <c r="C141" s="30">
        <f t="shared" si="12"/>
        <v>466</v>
      </c>
      <c r="D141" s="31">
        <f t="shared" si="16"/>
        <v>489</v>
      </c>
      <c r="E141" s="20">
        <f t="shared" ca="1" si="14"/>
        <v>1.8443350442005322E-2</v>
      </c>
      <c r="F141" s="33">
        <f t="shared" ca="1" si="15"/>
        <v>20</v>
      </c>
    </row>
    <row r="142" spans="1:6">
      <c r="A142" s="25">
        <v>101</v>
      </c>
      <c r="B142" s="35">
        <v>464.31731365980795</v>
      </c>
      <c r="C142" s="30">
        <f t="shared" si="12"/>
        <v>464</v>
      </c>
      <c r="D142" s="31">
        <f t="shared" si="16"/>
        <v>490</v>
      </c>
      <c r="E142" s="20">
        <f t="shared" ca="1" si="14"/>
        <v>1.8241865709250585E-2</v>
      </c>
      <c r="F142" s="33">
        <f t="shared" ca="1" si="15"/>
        <v>18</v>
      </c>
    </row>
    <row r="143" spans="1:6">
      <c r="A143" s="25">
        <v>102</v>
      </c>
      <c r="B143" s="35">
        <v>484.20100527077966</v>
      </c>
      <c r="C143" s="30">
        <f t="shared" si="12"/>
        <v>484</v>
      </c>
      <c r="D143" s="31">
        <f t="shared" si="16"/>
        <v>491</v>
      </c>
      <c r="E143" s="20">
        <f t="shared" ca="1" si="14"/>
        <v>1.8002345858204535E-2</v>
      </c>
      <c r="F143" s="33">
        <f t="shared" ca="1" si="15"/>
        <v>21</v>
      </c>
    </row>
    <row r="144" spans="1:6">
      <c r="A144" s="25">
        <v>103</v>
      </c>
      <c r="B144" s="35">
        <v>502.10305273124823</v>
      </c>
      <c r="C144" s="30">
        <f t="shared" si="12"/>
        <v>502</v>
      </c>
      <c r="D144" s="31">
        <f t="shared" si="16"/>
        <v>492</v>
      </c>
      <c r="E144" s="20">
        <f t="shared" ca="1" si="14"/>
        <v>1.7726351577796087E-2</v>
      </c>
      <c r="F144" s="33">
        <f t="shared" ca="1" si="15"/>
        <v>25</v>
      </c>
    </row>
    <row r="145" spans="1:6">
      <c r="A145" s="25">
        <v>104</v>
      </c>
      <c r="B145" s="35">
        <v>518.43117495961451</v>
      </c>
      <c r="C145" s="30">
        <f t="shared" si="12"/>
        <v>518</v>
      </c>
      <c r="D145" s="31">
        <f t="shared" si="16"/>
        <v>493</v>
      </c>
      <c r="E145" s="20">
        <f t="shared" ca="1" si="14"/>
        <v>1.7415663595874868E-2</v>
      </c>
      <c r="F145" s="33">
        <f t="shared" ca="1" si="15"/>
        <v>18</v>
      </c>
    </row>
    <row r="146" spans="1:6">
      <c r="A146" s="25">
        <v>105</v>
      </c>
      <c r="B146" s="35">
        <v>458.6688469000419</v>
      </c>
      <c r="C146" s="30">
        <f t="shared" si="12"/>
        <v>459</v>
      </c>
      <c r="D146" s="31">
        <f t="shared" si="16"/>
        <v>494</v>
      </c>
      <c r="E146" s="20">
        <f t="shared" ca="1" si="14"/>
        <v>1.7072263554456058E-2</v>
      </c>
      <c r="F146" s="33">
        <f t="shared" ca="1" si="15"/>
        <v>21</v>
      </c>
    </row>
    <row r="147" spans="1:6">
      <c r="A147" s="25">
        <v>106</v>
      </c>
      <c r="B147" s="35">
        <v>513.03787237887536</v>
      </c>
      <c r="C147" s="30">
        <f t="shared" si="12"/>
        <v>513</v>
      </c>
      <c r="D147" s="31">
        <f t="shared" si="16"/>
        <v>495</v>
      </c>
      <c r="E147" s="20">
        <f t="shared" ca="1" si="14"/>
        <v>1.6698312979123438E-2</v>
      </c>
      <c r="F147" s="33">
        <f t="shared" ca="1" si="15"/>
        <v>16</v>
      </c>
    </row>
    <row r="148" spans="1:6">
      <c r="A148" s="25">
        <v>107</v>
      </c>
      <c r="B148" s="35">
        <v>512.88429128580947</v>
      </c>
      <c r="C148" s="30">
        <f t="shared" si="12"/>
        <v>513</v>
      </c>
      <c r="D148" s="31">
        <f t="shared" si="16"/>
        <v>496</v>
      </c>
      <c r="E148" s="20">
        <f t="shared" ca="1" si="14"/>
        <v>1.6296130654522498E-2</v>
      </c>
      <c r="F148" s="33">
        <f t="shared" ca="1" si="15"/>
        <v>22</v>
      </c>
    </row>
    <row r="149" spans="1:6">
      <c r="A149" s="25">
        <v>108</v>
      </c>
      <c r="B149" s="35">
        <v>496.20825343679803</v>
      </c>
      <c r="C149" s="30">
        <f t="shared" si="12"/>
        <v>496</v>
      </c>
      <c r="D149" s="31">
        <f t="shared" si="16"/>
        <v>497</v>
      </c>
      <c r="E149" s="20">
        <f t="shared" ca="1" si="14"/>
        <v>1.586816873668204E-2</v>
      </c>
      <c r="F149" s="33">
        <f t="shared" ca="1" si="15"/>
        <v>17</v>
      </c>
    </row>
    <row r="150" spans="1:6">
      <c r="A150" s="25">
        <v>109</v>
      </c>
      <c r="B150" s="35">
        <v>473.35220973539049</v>
      </c>
      <c r="C150" s="30">
        <f t="shared" si="12"/>
        <v>473</v>
      </c>
      <c r="D150" s="31">
        <f t="shared" si="16"/>
        <v>498</v>
      </c>
      <c r="E150" s="20">
        <f t="shared" ca="1" si="14"/>
        <v>1.5416987945509098E-2</v>
      </c>
      <c r="F150" s="33">
        <f t="shared" ca="1" si="15"/>
        <v>15</v>
      </c>
    </row>
    <row r="151" spans="1:6">
      <c r="A151" s="25">
        <v>110</v>
      </c>
      <c r="B151" s="35">
        <v>493.94509727822742</v>
      </c>
      <c r="C151" s="30">
        <f t="shared" si="12"/>
        <v>494</v>
      </c>
      <c r="D151" s="31">
        <f t="shared" si="16"/>
        <v>499</v>
      </c>
      <c r="E151" s="20">
        <f t="shared" ca="1" si="14"/>
        <v>1.4945232187086361E-2</v>
      </c>
      <c r="F151" s="33">
        <f t="shared" ca="1" si="15"/>
        <v>10</v>
      </c>
    </row>
    <row r="152" spans="1:6">
      <c r="A152" s="25">
        <v>111</v>
      </c>
      <c r="B152" s="35">
        <v>471.79516253999896</v>
      </c>
      <c r="C152" s="30">
        <f t="shared" si="12"/>
        <v>472</v>
      </c>
      <c r="D152" s="31">
        <f t="shared" si="16"/>
        <v>500</v>
      </c>
      <c r="E152" s="20">
        <f t="shared" ca="1" si="14"/>
        <v>1.4455602955385262E-2</v>
      </c>
      <c r="F152" s="33">
        <f t="shared" ca="1" si="15"/>
        <v>17</v>
      </c>
    </row>
    <row r="153" spans="1:6">
      <c r="A153" s="25">
        <v>112</v>
      </c>
      <c r="B153" s="35">
        <v>506.73348471197983</v>
      </c>
      <c r="C153" s="30">
        <f t="shared" si="12"/>
        <v>507</v>
      </c>
      <c r="D153" s="31">
        <f t="shared" si="16"/>
        <v>501</v>
      </c>
      <c r="E153" s="20">
        <f t="shared" ca="1" si="14"/>
        <v>1.395083385684932E-2</v>
      </c>
      <c r="F153" s="33">
        <f t="shared" ca="1" si="15"/>
        <v>12</v>
      </c>
    </row>
    <row r="154" spans="1:6">
      <c r="A154" s="25">
        <v>113</v>
      </c>
      <c r="B154" s="35">
        <v>485.32547521889842</v>
      </c>
      <c r="C154" s="30">
        <f t="shared" si="12"/>
        <v>485</v>
      </c>
      <c r="D154" s="31">
        <f t="shared" si="16"/>
        <v>502</v>
      </c>
      <c r="E154" s="20">
        <f t="shared" ca="1" si="14"/>
        <v>1.3433665589291151E-2</v>
      </c>
      <c r="F154" s="33">
        <f t="shared" ca="1" si="15"/>
        <v>11</v>
      </c>
    </row>
    <row r="155" spans="1:6">
      <c r="A155" s="25">
        <v>114</v>
      </c>
      <c r="B155" s="35">
        <v>456.68481204114573</v>
      </c>
      <c r="C155" s="30">
        <f t="shared" si="12"/>
        <v>457</v>
      </c>
      <c r="D155" s="31">
        <f t="shared" si="16"/>
        <v>503</v>
      </c>
      <c r="E155" s="20">
        <f t="shared" ca="1" si="14"/>
        <v>1.2906821689091868E-2</v>
      </c>
      <c r="F155" s="33">
        <f t="shared" ca="1" si="15"/>
        <v>16</v>
      </c>
    </row>
    <row r="156" spans="1:6">
      <c r="A156" s="25">
        <v>115</v>
      </c>
      <c r="B156" s="35">
        <v>488.02217336043236</v>
      </c>
      <c r="C156" s="30">
        <f t="shared" si="12"/>
        <v>488</v>
      </c>
      <c r="D156" s="31">
        <f t="shared" si="16"/>
        <v>504</v>
      </c>
      <c r="E156" s="20">
        <f t="shared" ca="1" si="14"/>
        <v>1.2372985338309545E-2</v>
      </c>
      <c r="F156" s="33">
        <f t="shared" ca="1" si="15"/>
        <v>18</v>
      </c>
    </row>
    <row r="157" spans="1:6">
      <c r="A157" s="25">
        <v>116</v>
      </c>
      <c r="B157" s="35">
        <v>518.06073392162011</v>
      </c>
      <c r="C157" s="30">
        <f t="shared" si="12"/>
        <v>518</v>
      </c>
      <c r="D157" s="31">
        <f t="shared" si="16"/>
        <v>505</v>
      </c>
      <c r="E157" s="20">
        <f t="shared" ca="1" si="14"/>
        <v>1.1834777496600973E-2</v>
      </c>
      <c r="F157" s="33">
        <f t="shared" ca="1" si="15"/>
        <v>14</v>
      </c>
    </row>
    <row r="158" spans="1:6">
      <c r="A158" s="25">
        <v>117</v>
      </c>
      <c r="B158" s="35">
        <v>493.73985603805863</v>
      </c>
      <c r="C158" s="30">
        <f t="shared" si="12"/>
        <v>494</v>
      </c>
      <c r="D158" s="31">
        <f t="shared" si="16"/>
        <v>506</v>
      </c>
      <c r="E158" s="20">
        <f t="shared" ca="1" si="14"/>
        <v>1.1294736592518548E-2</v>
      </c>
      <c r="F158" s="33">
        <f t="shared" ca="1" si="15"/>
        <v>12</v>
      </c>
    </row>
    <row r="159" spans="1:6">
      <c r="A159" s="25">
        <v>118</v>
      </c>
      <c r="B159" s="35">
        <v>487.5741984137112</v>
      </c>
      <c r="C159" s="30">
        <f t="shared" si="12"/>
        <v>488</v>
      </c>
      <c r="D159" s="31">
        <f t="shared" si="16"/>
        <v>507</v>
      </c>
      <c r="E159" s="20">
        <f t="shared" ca="1" si="14"/>
        <v>1.0755299975495836E-2</v>
      </c>
      <c r="F159" s="33">
        <f t="shared" ca="1" si="15"/>
        <v>14</v>
      </c>
    </row>
    <row r="160" spans="1:6">
      <c r="A160" s="25">
        <v>119</v>
      </c>
      <c r="B160" s="35">
        <v>512.93952807011283</v>
      </c>
      <c r="C160" s="30">
        <f t="shared" si="12"/>
        <v>513</v>
      </c>
      <c r="D160" s="31">
        <f t="shared" si="16"/>
        <v>508</v>
      </c>
      <c r="E160" s="20">
        <f t="shared" ca="1" si="14"/>
        <v>1.0218787294450945E-2</v>
      </c>
      <c r="F160" s="33">
        <f t="shared" ca="1" si="15"/>
        <v>16</v>
      </c>
    </row>
    <row r="161" spans="1:6">
      <c r="A161" s="25">
        <v>120</v>
      </c>
      <c r="B161" s="35">
        <v>475.02119191937004</v>
      </c>
      <c r="C161" s="30">
        <f t="shared" si="12"/>
        <v>475</v>
      </c>
      <c r="D161" s="31">
        <f t="shared" si="16"/>
        <v>509</v>
      </c>
      <c r="E161" s="20">
        <f t="shared" ca="1" si="14"/>
        <v>9.6873859321993036E-3</v>
      </c>
      <c r="F161" s="33">
        <f t="shared" ca="1" si="15"/>
        <v>16</v>
      </c>
    </row>
    <row r="162" spans="1:6">
      <c r="A162" s="25">
        <v>121</v>
      </c>
      <c r="B162" s="35">
        <v>482.17072295406911</v>
      </c>
      <c r="C162" s="30">
        <f t="shared" si="12"/>
        <v>482</v>
      </c>
      <c r="D162" s="31">
        <f t="shared" si="16"/>
        <v>510</v>
      </c>
      <c r="E162" s="20">
        <f t="shared" ca="1" si="14"/>
        <v>9.1631385875570112E-3</v>
      </c>
      <c r="F162" s="33">
        <f t="shared" ca="1" si="15"/>
        <v>11</v>
      </c>
    </row>
    <row r="163" spans="1:6">
      <c r="A163" s="25">
        <v>122</v>
      </c>
      <c r="B163" s="35">
        <v>512.01137215628432</v>
      </c>
      <c r="C163" s="30">
        <f t="shared" si="12"/>
        <v>512</v>
      </c>
      <c r="D163" s="31">
        <f t="shared" si="16"/>
        <v>511</v>
      </c>
      <c r="E163" s="20">
        <f t="shared" ca="1" si="14"/>
        <v>8.6479330598878846E-3</v>
      </c>
      <c r="F163" s="33">
        <f t="shared" ca="1" si="15"/>
        <v>6</v>
      </c>
    </row>
    <row r="164" spans="1:6">
      <c r="A164" s="25">
        <v>123</v>
      </c>
      <c r="B164" s="35">
        <v>488.30801655433447</v>
      </c>
      <c r="C164" s="30">
        <f t="shared" si="12"/>
        <v>488</v>
      </c>
      <c r="D164" s="31">
        <f t="shared" si="16"/>
        <v>512</v>
      </c>
      <c r="E164" s="20">
        <f t="shared" ca="1" si="14"/>
        <v>8.1434942546187005E-3</v>
      </c>
      <c r="F164" s="33">
        <f t="shared" ca="1" si="15"/>
        <v>15</v>
      </c>
    </row>
    <row r="165" spans="1:6">
      <c r="A165" s="25">
        <v>124</v>
      </c>
      <c r="B165" s="35">
        <v>540.06502448482706</v>
      </c>
      <c r="C165" s="30">
        <f t="shared" si="12"/>
        <v>540</v>
      </c>
      <c r="D165" s="31">
        <f t="shared" si="16"/>
        <v>513</v>
      </c>
      <c r="E165" s="20">
        <f t="shared" ca="1" si="14"/>
        <v>7.6513783935782571E-3</v>
      </c>
      <c r="F165" s="33">
        <f t="shared" ca="1" si="15"/>
        <v>16</v>
      </c>
    </row>
    <row r="166" spans="1:6">
      <c r="A166" s="25">
        <v>125</v>
      </c>
      <c r="B166" s="35">
        <v>516.47221720447419</v>
      </c>
      <c r="C166" s="30">
        <f t="shared" si="12"/>
        <v>516</v>
      </c>
      <c r="D166" s="31">
        <f t="shared" si="16"/>
        <v>514</v>
      </c>
      <c r="E166" s="20">
        <f t="shared" ca="1" si="14"/>
        <v>7.1729693815003335E-3</v>
      </c>
      <c r="F166" s="33">
        <f t="shared" ca="1" si="15"/>
        <v>7</v>
      </c>
    </row>
    <row r="167" spans="1:6">
      <c r="A167" s="25">
        <v>126</v>
      </c>
      <c r="B167" s="35">
        <v>469.68911461071434</v>
      </c>
      <c r="C167" s="30">
        <f t="shared" si="12"/>
        <v>470</v>
      </c>
      <c r="D167" s="31">
        <f t="shared" si="16"/>
        <v>515</v>
      </c>
      <c r="E167" s="20">
        <f t="shared" ca="1" si="14"/>
        <v>6.7094772501822188E-3</v>
      </c>
      <c r="F167" s="33">
        <f t="shared" ca="1" si="15"/>
        <v>13</v>
      </c>
    </row>
    <row r="168" spans="1:6">
      <c r="A168" s="25">
        <v>127</v>
      </c>
      <c r="B168" s="35">
        <v>500.19060701203102</v>
      </c>
      <c r="C168" s="30">
        <f t="shared" si="12"/>
        <v>500</v>
      </c>
      <c r="D168" s="31">
        <f t="shared" si="16"/>
        <v>516</v>
      </c>
      <c r="E168" s="20">
        <f t="shared" ca="1" si="14"/>
        <v>6.2619385750374307E-3</v>
      </c>
      <c r="F168" s="33">
        <f t="shared" ca="1" si="15"/>
        <v>9</v>
      </c>
    </row>
    <row r="169" spans="1:6">
      <c r="A169" s="25">
        <v>128</v>
      </c>
      <c r="B169" s="35">
        <v>513.28926698259602</v>
      </c>
      <c r="C169" s="30">
        <f t="shared" si="12"/>
        <v>513</v>
      </c>
      <c r="D169" s="31">
        <f t="shared" si="16"/>
        <v>517</v>
      </c>
      <c r="E169" s="20">
        <f t="shared" ca="1" si="14"/>
        <v>5.8312187354594876E-3</v>
      </c>
      <c r="F169" s="33">
        <f t="shared" ca="1" si="15"/>
        <v>9</v>
      </c>
    </row>
    <row r="170" spans="1:6">
      <c r="A170" s="25">
        <v>129</v>
      </c>
      <c r="B170" s="35">
        <v>455.5536916123317</v>
      </c>
      <c r="C170" s="30">
        <f t="shared" si="12"/>
        <v>456</v>
      </c>
      <c r="D170" s="31">
        <f t="shared" si="16"/>
        <v>518</v>
      </c>
      <c r="E170" s="20">
        <f t="shared" ca="1" si="14"/>
        <v>5.4180158707650044E-3</v>
      </c>
      <c r="F170" s="33">
        <f t="shared" ca="1" si="15"/>
        <v>9</v>
      </c>
    </row>
    <row r="171" spans="1:6">
      <c r="A171" s="25">
        <v>130</v>
      </c>
      <c r="B171" s="35">
        <v>508.76449561363984</v>
      </c>
      <c r="C171" s="30">
        <f t="shared" ref="C171:C234" si="17">ROUND(B171,0)</f>
        <v>509</v>
      </c>
      <c r="D171" s="31">
        <f t="shared" ref="D171:D202" si="18">D170+1</f>
        <v>519</v>
      </c>
      <c r="E171" s="20">
        <f t="shared" ref="E171:E213" ca="1" si="19">NORMDIST(D171,$B$36,$B$37,)</f>
        <v>5.0228663676566811E-3</v>
      </c>
      <c r="F171" s="33">
        <f t="shared" ref="F171:F213" ca="1" si="20">COUNTIF($C$42:$C$1041,D171)</f>
        <v>7</v>
      </c>
    </row>
    <row r="172" spans="1:6">
      <c r="A172" s="25">
        <v>131</v>
      </c>
      <c r="B172" s="35">
        <v>471.38118914128404</v>
      </c>
      <c r="C172" s="30">
        <f t="shared" si="17"/>
        <v>471</v>
      </c>
      <c r="D172" s="31">
        <f t="shared" si="18"/>
        <v>520</v>
      </c>
      <c r="E172" s="20">
        <f t="shared" ca="1" si="19"/>
        <v>4.6461517031957797E-3</v>
      </c>
      <c r="F172" s="33">
        <f t="shared" ca="1" si="20"/>
        <v>6</v>
      </c>
    </row>
    <row r="173" spans="1:6">
      <c r="A173" s="25">
        <v>132</v>
      </c>
      <c r="B173" s="35">
        <v>483.62888117467173</v>
      </c>
      <c r="C173" s="30">
        <f t="shared" si="17"/>
        <v>484</v>
      </c>
      <c r="D173" s="31">
        <f t="shared" si="18"/>
        <v>521</v>
      </c>
      <c r="E173" s="20">
        <f t="shared" ca="1" si="19"/>
        <v>4.2881064591684141E-3</v>
      </c>
      <c r="F173" s="33">
        <f t="shared" ca="1" si="20"/>
        <v>3</v>
      </c>
    </row>
    <row r="174" spans="1:6">
      <c r="A174" s="25">
        <v>133</v>
      </c>
      <c r="B174" s="35">
        <v>514.98060309400694</v>
      </c>
      <c r="C174" s="30">
        <f t="shared" si="17"/>
        <v>515</v>
      </c>
      <c r="D174" s="31">
        <f t="shared" si="18"/>
        <v>522</v>
      </c>
      <c r="E174" s="20">
        <f t="shared" ca="1" si="19"/>
        <v>3.9488273193588842E-3</v>
      </c>
      <c r="F174" s="33">
        <f t="shared" ca="1" si="20"/>
        <v>4</v>
      </c>
    </row>
    <row r="175" spans="1:6">
      <c r="A175" s="25">
        <v>134</v>
      </c>
      <c r="B175" s="35">
        <v>469.17074276432936</v>
      </c>
      <c r="C175" s="30">
        <f t="shared" si="17"/>
        <v>469</v>
      </c>
      <c r="D175" s="31">
        <f t="shared" si="18"/>
        <v>523</v>
      </c>
      <c r="E175" s="20">
        <f t="shared" ca="1" si="19"/>
        <v>3.6282828604225093E-3</v>
      </c>
      <c r="F175" s="33">
        <f t="shared" ca="1" si="20"/>
        <v>3</v>
      </c>
    </row>
    <row r="176" spans="1:6">
      <c r="A176" s="25">
        <v>135</v>
      </c>
      <c r="B176" s="35">
        <v>503.98944514525647</v>
      </c>
      <c r="C176" s="30">
        <f t="shared" si="17"/>
        <v>504</v>
      </c>
      <c r="D176" s="31">
        <f t="shared" si="18"/>
        <v>524</v>
      </c>
      <c r="E176" s="20">
        <f t="shared" ca="1" si="19"/>
        <v>3.3263239495339328E-3</v>
      </c>
      <c r="F176" s="33">
        <f t="shared" ca="1" si="20"/>
        <v>3</v>
      </c>
    </row>
    <row r="177" spans="1:6">
      <c r="A177" s="25">
        <v>136</v>
      </c>
      <c r="B177" s="35">
        <v>474.01085344740727</v>
      </c>
      <c r="C177" s="30">
        <f t="shared" si="17"/>
        <v>474</v>
      </c>
      <c r="D177" s="31">
        <f t="shared" si="18"/>
        <v>525</v>
      </c>
      <c r="E177" s="20">
        <f t="shared" ca="1" si="19"/>
        <v>3.0426945674756002E-3</v>
      </c>
      <c r="F177" s="33">
        <f t="shared" ca="1" si="20"/>
        <v>5</v>
      </c>
    </row>
    <row r="178" spans="1:6">
      <c r="A178" s="25">
        <v>137</v>
      </c>
      <c r="B178" s="35">
        <v>519.28714166246209</v>
      </c>
      <c r="C178" s="30">
        <f t="shared" si="17"/>
        <v>519</v>
      </c>
      <c r="D178" s="31">
        <f t="shared" si="18"/>
        <v>526</v>
      </c>
      <c r="E178" s="20">
        <f t="shared" ca="1" si="19"/>
        <v>2.7770428839855822E-3</v>
      </c>
      <c r="F178" s="33">
        <f t="shared" ca="1" si="20"/>
        <v>4</v>
      </c>
    </row>
    <row r="179" spans="1:6">
      <c r="A179" s="25">
        <v>138</v>
      </c>
      <c r="B179" s="35">
        <v>461.05716333888927</v>
      </c>
      <c r="C179" s="30">
        <f t="shared" si="17"/>
        <v>461</v>
      </c>
      <c r="D179" s="31">
        <f t="shared" si="18"/>
        <v>527</v>
      </c>
      <c r="E179" s="20">
        <f t="shared" ca="1" si="19"/>
        <v>2.5289324226339363E-3</v>
      </c>
      <c r="F179" s="33">
        <f t="shared" ca="1" si="20"/>
        <v>0</v>
      </c>
    </row>
    <row r="180" spans="1:6">
      <c r="A180" s="25">
        <v>139</v>
      </c>
      <c r="B180" s="35">
        <v>483.79253768408239</v>
      </c>
      <c r="C180" s="30">
        <f t="shared" si="17"/>
        <v>484</v>
      </c>
      <c r="D180" s="31">
        <f t="shared" si="18"/>
        <v>528</v>
      </c>
      <c r="E180" s="20">
        <f t="shared" ca="1" si="19"/>
        <v>2.2978531648535261E-3</v>
      </c>
      <c r="F180" s="33">
        <f t="shared" ca="1" si="20"/>
        <v>5</v>
      </c>
    </row>
    <row r="181" spans="1:6">
      <c r="A181" s="25">
        <v>140</v>
      </c>
      <c r="B181" s="35">
        <v>488.22168968196956</v>
      </c>
      <c r="C181" s="30">
        <f t="shared" si="17"/>
        <v>488</v>
      </c>
      <c r="D181" s="31">
        <f t="shared" si="18"/>
        <v>529</v>
      </c>
      <c r="E181" s="20">
        <f t="shared" ca="1" si="19"/>
        <v>2.0832324566174188E-3</v>
      </c>
      <c r="F181" s="33">
        <f t="shared" ca="1" si="20"/>
        <v>3</v>
      </c>
    </row>
    <row r="182" spans="1:6">
      <c r="A182" s="25">
        <v>141</v>
      </c>
      <c r="B182" s="35">
        <v>507.20071111676248</v>
      </c>
      <c r="C182" s="30">
        <f t="shared" si="17"/>
        <v>507</v>
      </c>
      <c r="D182" s="31">
        <f t="shared" si="18"/>
        <v>530</v>
      </c>
      <c r="E182" s="20">
        <f t="shared" ca="1" si="19"/>
        <v>1.8844455962351422E-3</v>
      </c>
      <c r="F182" s="33">
        <f t="shared" ca="1" si="20"/>
        <v>1</v>
      </c>
    </row>
    <row r="183" spans="1:6">
      <c r="A183" s="25">
        <v>142</v>
      </c>
      <c r="B183" s="35">
        <v>491.60383886161867</v>
      </c>
      <c r="C183" s="30">
        <f t="shared" si="17"/>
        <v>492</v>
      </c>
      <c r="D183" s="31">
        <f t="shared" si="18"/>
        <v>531</v>
      </c>
      <c r="E183" s="20">
        <f t="shared" ca="1" si="19"/>
        <v>1.7008259974494208E-3</v>
      </c>
      <c r="F183" s="33">
        <f t="shared" ca="1" si="20"/>
        <v>1</v>
      </c>
    </row>
    <row r="184" spans="1:6">
      <c r="A184" s="25">
        <v>143</v>
      </c>
      <c r="B184" s="35">
        <v>465.83939968760524</v>
      </c>
      <c r="C184" s="30">
        <f t="shared" si="17"/>
        <v>466</v>
      </c>
      <c r="D184" s="31">
        <f t="shared" si="18"/>
        <v>532</v>
      </c>
      <c r="E184" s="20">
        <f t="shared" ca="1" si="19"/>
        <v>1.5316748380876392E-3</v>
      </c>
      <c r="F184" s="33">
        <f t="shared" ca="1" si="20"/>
        <v>2</v>
      </c>
    </row>
    <row r="185" spans="1:6">
      <c r="A185" s="25">
        <v>144</v>
      </c>
      <c r="B185" s="35">
        <v>473.49332598403589</v>
      </c>
      <c r="C185" s="30">
        <f t="shared" si="17"/>
        <v>473</v>
      </c>
      <c r="D185" s="31">
        <f t="shared" si="18"/>
        <v>533</v>
      </c>
      <c r="E185" s="20">
        <f t="shared" ca="1" si="19"/>
        <v>1.3762701206179375E-3</v>
      </c>
      <c r="F185" s="33">
        <f t="shared" ca="1" si="20"/>
        <v>1</v>
      </c>
    </row>
    <row r="186" spans="1:6">
      <c r="A186" s="25">
        <v>145</v>
      </c>
      <c r="B186" s="35">
        <v>483.92646380374822</v>
      </c>
      <c r="C186" s="30">
        <f t="shared" si="17"/>
        <v>484</v>
      </c>
      <c r="D186" s="31">
        <f t="shared" si="18"/>
        <v>534</v>
      </c>
      <c r="E186" s="20">
        <f t="shared" ca="1" si="19"/>
        <v>1.2338750867696209E-3</v>
      </c>
      <c r="F186" s="33">
        <f t="shared" ca="1" si="20"/>
        <v>0</v>
      </c>
    </row>
    <row r="187" spans="1:6">
      <c r="A187" s="25">
        <v>146</v>
      </c>
      <c r="B187" s="35">
        <v>475.91048325635006</v>
      </c>
      <c r="C187" s="30">
        <f t="shared" si="17"/>
        <v>476</v>
      </c>
      <c r="D187" s="31">
        <f t="shared" si="18"/>
        <v>535</v>
      </c>
      <c r="E187" s="20">
        <f t="shared" ca="1" si="19"/>
        <v>1.103745943627759E-3</v>
      </c>
      <c r="F187" s="33">
        <f t="shared" ca="1" si="20"/>
        <v>1</v>
      </c>
    </row>
    <row r="188" spans="1:6">
      <c r="A188" s="25">
        <v>147</v>
      </c>
      <c r="B188" s="35">
        <v>495.99717788374619</v>
      </c>
      <c r="C188" s="30">
        <f t="shared" si="17"/>
        <v>496</v>
      </c>
      <c r="D188" s="31">
        <f t="shared" si="18"/>
        <v>536</v>
      </c>
      <c r="E188" s="20">
        <f t="shared" ca="1" si="19"/>
        <v>9.8513887306758089E-4</v>
      </c>
      <c r="F188" s="33">
        <f t="shared" ca="1" si="20"/>
        <v>1</v>
      </c>
    </row>
    <row r="189" spans="1:6">
      <c r="A189" s="25">
        <v>148</v>
      </c>
      <c r="B189" s="35">
        <v>514.348568285184</v>
      </c>
      <c r="C189" s="30">
        <f t="shared" si="17"/>
        <v>514</v>
      </c>
      <c r="D189" s="31">
        <f t="shared" si="18"/>
        <v>537</v>
      </c>
      <c r="E189" s="20">
        <f t="shared" ca="1" si="19"/>
        <v>8.7731630986039022E-4</v>
      </c>
      <c r="F189" s="33">
        <f t="shared" ca="1" si="20"/>
        <v>1</v>
      </c>
    </row>
    <row r="190" spans="1:6">
      <c r="A190" s="25">
        <v>149</v>
      </c>
      <c r="B190" s="35">
        <v>481.45020066502843</v>
      </c>
      <c r="C190" s="30">
        <f t="shared" si="17"/>
        <v>481</v>
      </c>
      <c r="D190" s="31">
        <f t="shared" si="18"/>
        <v>538</v>
      </c>
      <c r="E190" s="20">
        <f t="shared" ca="1" si="19"/>
        <v>7.7955248610502145E-4</v>
      </c>
      <c r="F190" s="33">
        <f t="shared" ca="1" si="20"/>
        <v>2</v>
      </c>
    </row>
    <row r="191" spans="1:6">
      <c r="A191" s="25">
        <v>150</v>
      </c>
      <c r="B191" s="35">
        <v>503.59830653962081</v>
      </c>
      <c r="C191" s="30">
        <f t="shared" si="17"/>
        <v>504</v>
      </c>
      <c r="D191" s="31">
        <f t="shared" si="18"/>
        <v>539</v>
      </c>
      <c r="E191" s="20">
        <f t="shared" ca="1" si="19"/>
        <v>6.9113825070290028E-4</v>
      </c>
      <c r="F191" s="33">
        <f t="shared" ca="1" si="20"/>
        <v>2</v>
      </c>
    </row>
    <row r="192" spans="1:6">
      <c r="A192" s="25">
        <v>151</v>
      </c>
      <c r="B192" s="35">
        <v>511.70557710621597</v>
      </c>
      <c r="C192" s="30">
        <f t="shared" si="17"/>
        <v>512</v>
      </c>
      <c r="D192" s="31">
        <f t="shared" si="18"/>
        <v>540</v>
      </c>
      <c r="E192" s="20">
        <f t="shared" ca="1" si="19"/>
        <v>6.1138518232485648E-4</v>
      </c>
      <c r="F192" s="33">
        <f t="shared" ca="1" si="20"/>
        <v>2</v>
      </c>
    </row>
    <row r="193" spans="1:6">
      <c r="A193" s="25">
        <v>152</v>
      </c>
      <c r="B193" s="35">
        <v>463.75176371140901</v>
      </c>
      <c r="C193" s="30">
        <f t="shared" si="17"/>
        <v>464</v>
      </c>
      <c r="D193" s="31">
        <f t="shared" si="18"/>
        <v>541</v>
      </c>
      <c r="E193" s="20">
        <f t="shared" ca="1" si="19"/>
        <v>5.3962902267430549E-4</v>
      </c>
      <c r="F193" s="33">
        <f t="shared" ca="1" si="20"/>
        <v>0</v>
      </c>
    </row>
    <row r="194" spans="1:6">
      <c r="A194" s="25">
        <v>153</v>
      </c>
      <c r="B194" s="35">
        <v>455.370227933249</v>
      </c>
      <c r="C194" s="30">
        <f t="shared" si="17"/>
        <v>455</v>
      </c>
      <c r="D194" s="31">
        <f t="shared" si="18"/>
        <v>542</v>
      </c>
      <c r="E194" s="20">
        <f t="shared" ca="1" si="19"/>
        <v>4.7523246382780458E-4</v>
      </c>
      <c r="F194" s="33">
        <f t="shared" ca="1" si="20"/>
        <v>0</v>
      </c>
    </row>
    <row r="195" spans="1:6">
      <c r="A195" s="25">
        <v>154</v>
      </c>
      <c r="B195" s="35">
        <v>457.14539874097977</v>
      </c>
      <c r="C195" s="30">
        <f t="shared" si="17"/>
        <v>457</v>
      </c>
      <c r="D195" s="31">
        <f t="shared" si="18"/>
        <v>543</v>
      </c>
      <c r="E195" s="20">
        <f t="shared" ca="1" si="19"/>
        <v>4.1758732905357781E-4</v>
      </c>
      <c r="F195" s="33">
        <f t="shared" ca="1" si="20"/>
        <v>0</v>
      </c>
    </row>
    <row r="196" spans="1:6">
      <c r="A196" s="25">
        <v>155</v>
      </c>
      <c r="B196" s="35">
        <v>450.03891373694432</v>
      </c>
      <c r="C196" s="30">
        <f t="shared" si="17"/>
        <v>450</v>
      </c>
      <c r="D196" s="31">
        <f t="shared" si="18"/>
        <v>544</v>
      </c>
      <c r="E196" s="20">
        <f t="shared" ca="1" si="19"/>
        <v>3.6611619082034958E-4</v>
      </c>
      <c r="F196" s="33">
        <f t="shared" ca="1" si="20"/>
        <v>1</v>
      </c>
    </row>
    <row r="197" spans="1:6">
      <c r="A197" s="25">
        <v>156</v>
      </c>
      <c r="B197" s="35">
        <v>467.31175234910074</v>
      </c>
      <c r="C197" s="30">
        <f t="shared" si="17"/>
        <v>467</v>
      </c>
      <c r="D197" s="31">
        <f t="shared" si="18"/>
        <v>545</v>
      </c>
      <c r="E197" s="20">
        <f t="shared" ca="1" si="19"/>
        <v>3.2027347278354321E-4</v>
      </c>
      <c r="F197" s="33">
        <f t="shared" ca="1" si="20"/>
        <v>1</v>
      </c>
    </row>
    <row r="198" spans="1:6">
      <c r="A198" s="25">
        <v>157</v>
      </c>
      <c r="B198" s="35">
        <v>471.96781083349788</v>
      </c>
      <c r="C198" s="30">
        <f t="shared" si="17"/>
        <v>472</v>
      </c>
      <c r="D198" s="31">
        <f t="shared" si="18"/>
        <v>546</v>
      </c>
      <c r="E198" s="20">
        <f t="shared" ca="1" si="19"/>
        <v>2.7954608446187037E-4</v>
      </c>
      <c r="F198" s="33">
        <f t="shared" ca="1" si="20"/>
        <v>1</v>
      </c>
    </row>
    <row r="199" spans="1:6">
      <c r="A199" s="25">
        <v>158</v>
      </c>
      <c r="B199" s="35">
        <v>488.50634670632257</v>
      </c>
      <c r="C199" s="30">
        <f t="shared" si="17"/>
        <v>489</v>
      </c>
      <c r="D199" s="31">
        <f t="shared" si="18"/>
        <v>547</v>
      </c>
      <c r="E199" s="20">
        <f t="shared" ca="1" si="19"/>
        <v>2.4345363819638601E-4</v>
      </c>
      <c r="F199" s="33">
        <f t="shared" ca="1" si="20"/>
        <v>1</v>
      </c>
    </row>
    <row r="200" spans="1:6">
      <c r="A200" s="25">
        <v>159</v>
      </c>
      <c r="B200" s="35">
        <v>483.95033128256705</v>
      </c>
      <c r="C200" s="30">
        <f t="shared" si="17"/>
        <v>484</v>
      </c>
      <c r="D200" s="31">
        <f t="shared" si="18"/>
        <v>548</v>
      </c>
      <c r="E200" s="20">
        <f t="shared" ca="1" si="19"/>
        <v>2.1154829792751194E-4</v>
      </c>
      <c r="F200" s="33">
        <f t="shared" ca="1" si="20"/>
        <v>0</v>
      </c>
    </row>
    <row r="201" spans="1:6">
      <c r="A201" s="25">
        <v>160</v>
      </c>
      <c r="B201" s="35">
        <v>472.35808537361731</v>
      </c>
      <c r="C201" s="30">
        <f t="shared" si="17"/>
        <v>472</v>
      </c>
      <c r="D201" s="31">
        <f t="shared" si="18"/>
        <v>549</v>
      </c>
      <c r="E201" s="20">
        <f t="shared" ca="1" si="19"/>
        <v>1.8341430845046966E-4</v>
      </c>
      <c r="F201" s="33">
        <f t="shared" ca="1" si="20"/>
        <v>0</v>
      </c>
    </row>
    <row r="202" spans="1:6">
      <c r="A202" s="25">
        <v>161</v>
      </c>
      <c r="B202" s="35">
        <v>488.86079494433761</v>
      </c>
      <c r="C202" s="30">
        <f t="shared" si="17"/>
        <v>489</v>
      </c>
      <c r="D202" s="31">
        <f t="shared" si="18"/>
        <v>550</v>
      </c>
      <c r="E202" s="20">
        <f t="shared" ca="1" si="19"/>
        <v>1.586672522355037E-4</v>
      </c>
      <c r="F202" s="33">
        <f t="shared" ca="1" si="20"/>
        <v>1</v>
      </c>
    </row>
    <row r="203" spans="1:6">
      <c r="A203" s="25">
        <v>162</v>
      </c>
      <c r="B203" s="35">
        <v>493.97894586895723</v>
      </c>
      <c r="C203" s="30">
        <f t="shared" si="17"/>
        <v>494</v>
      </c>
      <c r="D203" s="31">
        <f t="shared" ref="D203:D213" si="21">D202+1</f>
        <v>551</v>
      </c>
      <c r="E203" s="20">
        <f t="shared" ca="1" si="19"/>
        <v>1.3695307874513835E-4</v>
      </c>
      <c r="F203" s="33">
        <f t="shared" ca="1" si="20"/>
        <v>0</v>
      </c>
    </row>
    <row r="204" spans="1:6">
      <c r="A204" s="25">
        <v>163</v>
      </c>
      <c r="B204" s="35">
        <v>499.91529290678295</v>
      </c>
      <c r="C204" s="30">
        <f t="shared" si="17"/>
        <v>500</v>
      </c>
      <c r="D204" s="31">
        <f t="shared" si="21"/>
        <v>552</v>
      </c>
      <c r="E204" s="20">
        <f t="shared" ca="1" si="19"/>
        <v>1.1794694856205291E-4</v>
      </c>
      <c r="F204" s="33">
        <f t="shared" ca="1" si="20"/>
        <v>1</v>
      </c>
    </row>
    <row r="205" spans="1:6">
      <c r="A205" s="25">
        <v>164</v>
      </c>
      <c r="B205" s="35">
        <v>524.97497961968065</v>
      </c>
      <c r="C205" s="30">
        <f t="shared" si="17"/>
        <v>525</v>
      </c>
      <c r="D205" s="31">
        <f t="shared" si="21"/>
        <v>553</v>
      </c>
      <c r="E205" s="20">
        <f t="shared" ca="1" si="19"/>
        <v>1.0135193166815701E-4</v>
      </c>
      <c r="F205" s="33">
        <f t="shared" ca="1" si="20"/>
        <v>0</v>
      </c>
    </row>
    <row r="206" spans="1:6">
      <c r="A206" s="25">
        <v>165</v>
      </c>
      <c r="B206" s="35">
        <v>471.88492495909873</v>
      </c>
      <c r="C206" s="30">
        <f t="shared" si="17"/>
        <v>472</v>
      </c>
      <c r="D206" s="31">
        <f t="shared" si="21"/>
        <v>554</v>
      </c>
      <c r="E206" s="20">
        <f t="shared" ca="1" si="19"/>
        <v>8.6897595990901859E-5</v>
      </c>
      <c r="F206" s="33">
        <f t="shared" ca="1" si="20"/>
        <v>0</v>
      </c>
    </row>
    <row r="207" spans="1:6">
      <c r="A207" s="25">
        <v>166</v>
      </c>
      <c r="B207" s="35">
        <v>473.4687444814524</v>
      </c>
      <c r="C207" s="30">
        <f t="shared" si="17"/>
        <v>473</v>
      </c>
      <c r="D207" s="31">
        <f t="shared" si="21"/>
        <v>555</v>
      </c>
      <c r="E207" s="20">
        <f t="shared" ca="1" si="19"/>
        <v>7.4338518951008609E-5</v>
      </c>
      <c r="F207" s="33">
        <f t="shared" ca="1" si="20"/>
        <v>0</v>
      </c>
    </row>
    <row r="208" spans="1:6">
      <c r="A208" s="25">
        <v>167</v>
      </c>
      <c r="B208" s="35">
        <v>503.74444488669928</v>
      </c>
      <c r="C208" s="30">
        <f t="shared" si="17"/>
        <v>504</v>
      </c>
      <c r="D208" s="31">
        <f t="shared" si="21"/>
        <v>556</v>
      </c>
      <c r="E208" s="20">
        <f t="shared" ca="1" si="19"/>
        <v>6.3452751291198729E-5</v>
      </c>
      <c r="F208" s="33">
        <f t="shared" ca="1" si="20"/>
        <v>0</v>
      </c>
    </row>
    <row r="209" spans="1:6">
      <c r="A209" s="25">
        <v>168</v>
      </c>
      <c r="B209" s="35">
        <v>477.23240621285686</v>
      </c>
      <c r="C209" s="30">
        <f t="shared" si="17"/>
        <v>477</v>
      </c>
      <c r="D209" s="31">
        <f t="shared" si="21"/>
        <v>557</v>
      </c>
      <c r="E209" s="20">
        <f t="shared" ca="1" si="19"/>
        <v>5.4040259012555813E-5</v>
      </c>
      <c r="F209" s="33">
        <f t="shared" ca="1" si="20"/>
        <v>0</v>
      </c>
    </row>
    <row r="210" spans="1:6">
      <c r="A210" s="25">
        <v>169</v>
      </c>
      <c r="B210" s="35">
        <v>514.61376594245326</v>
      </c>
      <c r="C210" s="30">
        <f t="shared" si="17"/>
        <v>515</v>
      </c>
      <c r="D210" s="31">
        <f t="shared" si="21"/>
        <v>558</v>
      </c>
      <c r="E210" s="20">
        <f t="shared" ca="1" si="19"/>
        <v>4.5921365857718967E-5</v>
      </c>
      <c r="F210" s="33">
        <f t="shared" ca="1" si="20"/>
        <v>0</v>
      </c>
    </row>
    <row r="211" spans="1:6">
      <c r="A211" s="25">
        <v>170</v>
      </c>
      <c r="B211" s="35">
        <v>460.18774968299113</v>
      </c>
      <c r="C211" s="30">
        <f t="shared" si="17"/>
        <v>460</v>
      </c>
      <c r="D211" s="31">
        <f t="shared" si="21"/>
        <v>559</v>
      </c>
      <c r="E211" s="20">
        <f t="shared" ca="1" si="19"/>
        <v>3.8935215511648558E-5</v>
      </c>
      <c r="F211" s="33">
        <f t="shared" ca="1" si="20"/>
        <v>0</v>
      </c>
    </row>
    <row r="212" spans="1:6">
      <c r="A212" s="25">
        <v>171</v>
      </c>
      <c r="B212" s="35">
        <v>457.50718803564246</v>
      </c>
      <c r="C212" s="30">
        <f t="shared" si="17"/>
        <v>458</v>
      </c>
      <c r="D212" s="31">
        <f t="shared" si="21"/>
        <v>560</v>
      </c>
      <c r="E212" s="20">
        <f t="shared" ca="1" si="19"/>
        <v>3.293826958450272E-5</v>
      </c>
      <c r="F212" s="33">
        <f t="shared" ca="1" si="20"/>
        <v>0</v>
      </c>
    </row>
    <row r="213" spans="1:6">
      <c r="A213" s="25">
        <v>172</v>
      </c>
      <c r="B213" s="35">
        <v>519.42742262870752</v>
      </c>
      <c r="C213" s="30">
        <f t="shared" si="17"/>
        <v>519</v>
      </c>
      <c r="D213" s="31">
        <f t="shared" si="21"/>
        <v>561</v>
      </c>
      <c r="E213" s="20">
        <f t="shared" ca="1" si="19"/>
        <v>2.7802854530832775E-5</v>
      </c>
      <c r="F213" s="33">
        <f t="shared" ca="1" si="20"/>
        <v>0</v>
      </c>
    </row>
    <row r="214" spans="1:6">
      <c r="A214" s="25">
        <v>173</v>
      </c>
      <c r="B214" s="35">
        <v>504.43657045823807</v>
      </c>
      <c r="C214" s="30">
        <f t="shared" si="17"/>
        <v>504</v>
      </c>
    </row>
    <row r="215" spans="1:6">
      <c r="A215" s="25">
        <v>174</v>
      </c>
      <c r="B215" s="35">
        <v>496.79721379612124</v>
      </c>
      <c r="C215" s="30">
        <f t="shared" si="17"/>
        <v>497</v>
      </c>
    </row>
    <row r="216" spans="1:6">
      <c r="A216" s="25">
        <v>175</v>
      </c>
      <c r="B216" s="35">
        <v>515.4994448591458</v>
      </c>
      <c r="C216" s="30">
        <f t="shared" si="17"/>
        <v>515</v>
      </c>
    </row>
    <row r="217" spans="1:6">
      <c r="A217" s="25">
        <v>176</v>
      </c>
      <c r="B217" s="35">
        <v>521.52924255862308</v>
      </c>
      <c r="C217" s="30">
        <f t="shared" si="17"/>
        <v>522</v>
      </c>
    </row>
    <row r="218" spans="1:6">
      <c r="A218" s="25">
        <v>177</v>
      </c>
      <c r="B218" s="35">
        <v>491.24508152167869</v>
      </c>
      <c r="C218" s="30">
        <f t="shared" si="17"/>
        <v>491</v>
      </c>
    </row>
    <row r="219" spans="1:6">
      <c r="A219" s="25">
        <v>178</v>
      </c>
      <c r="B219" s="35">
        <v>456.02164583612966</v>
      </c>
      <c r="C219" s="30">
        <f t="shared" si="17"/>
        <v>456</v>
      </c>
    </row>
    <row r="220" spans="1:6">
      <c r="A220" s="25">
        <v>179</v>
      </c>
      <c r="B220" s="35">
        <v>500.36434067709433</v>
      </c>
      <c r="C220" s="30">
        <f t="shared" si="17"/>
        <v>500</v>
      </c>
    </row>
    <row r="221" spans="1:6">
      <c r="A221" s="25">
        <v>180</v>
      </c>
      <c r="B221" s="35">
        <v>483.06994729518351</v>
      </c>
      <c r="C221" s="30">
        <f t="shared" si="17"/>
        <v>483</v>
      </c>
    </row>
    <row r="222" spans="1:6">
      <c r="A222" s="25">
        <v>181</v>
      </c>
      <c r="B222" s="35">
        <v>491.46179386041263</v>
      </c>
      <c r="C222" s="30">
        <f t="shared" si="17"/>
        <v>491</v>
      </c>
    </row>
    <row r="223" spans="1:6">
      <c r="A223" s="25">
        <v>182</v>
      </c>
      <c r="B223" s="35">
        <v>490.0643905068041</v>
      </c>
      <c r="C223" s="30">
        <f t="shared" si="17"/>
        <v>490</v>
      </c>
    </row>
    <row r="224" spans="1:6">
      <c r="A224" s="25">
        <v>183</v>
      </c>
      <c r="B224" s="35">
        <v>477.25527009024813</v>
      </c>
      <c r="C224" s="30">
        <f t="shared" si="17"/>
        <v>477</v>
      </c>
    </row>
    <row r="225" spans="1:3">
      <c r="A225" s="25">
        <v>184</v>
      </c>
      <c r="B225" s="35">
        <v>486.65158687459825</v>
      </c>
      <c r="C225" s="30">
        <f t="shared" si="17"/>
        <v>487</v>
      </c>
    </row>
    <row r="226" spans="1:3">
      <c r="A226" s="25">
        <v>185</v>
      </c>
      <c r="B226" s="35">
        <v>492.02023122451828</v>
      </c>
      <c r="C226" s="30">
        <f t="shared" si="17"/>
        <v>492</v>
      </c>
    </row>
    <row r="227" spans="1:3">
      <c r="A227" s="25">
        <v>186</v>
      </c>
      <c r="B227" s="35">
        <v>447.6864201533806</v>
      </c>
      <c r="C227" s="30">
        <f t="shared" si="17"/>
        <v>448</v>
      </c>
    </row>
    <row r="228" spans="1:3">
      <c r="A228" s="25">
        <v>187</v>
      </c>
      <c r="B228" s="35">
        <v>512.22459745179617</v>
      </c>
      <c r="C228" s="30">
        <f t="shared" si="17"/>
        <v>512</v>
      </c>
    </row>
    <row r="229" spans="1:3">
      <c r="A229" s="25">
        <v>188</v>
      </c>
      <c r="B229" s="35">
        <v>504.57178564425453</v>
      </c>
      <c r="C229" s="30">
        <f t="shared" si="17"/>
        <v>505</v>
      </c>
    </row>
    <row r="230" spans="1:3">
      <c r="A230" s="25">
        <v>189</v>
      </c>
      <c r="B230" s="35">
        <v>488.36680614841066</v>
      </c>
      <c r="C230" s="30">
        <f t="shared" si="17"/>
        <v>488</v>
      </c>
    </row>
    <row r="231" spans="1:3">
      <c r="A231" s="25">
        <v>190</v>
      </c>
      <c r="B231" s="35">
        <v>476.21649193438066</v>
      </c>
      <c r="C231" s="30">
        <f t="shared" si="17"/>
        <v>476</v>
      </c>
    </row>
    <row r="232" spans="1:3">
      <c r="A232" s="25">
        <v>191</v>
      </c>
      <c r="B232" s="35">
        <v>504.42851240574373</v>
      </c>
      <c r="C232" s="30">
        <f t="shared" si="17"/>
        <v>504</v>
      </c>
    </row>
    <row r="233" spans="1:3">
      <c r="A233" s="25">
        <v>192</v>
      </c>
      <c r="B233" s="35">
        <v>440.60234458799141</v>
      </c>
      <c r="C233" s="30">
        <f t="shared" si="17"/>
        <v>441</v>
      </c>
    </row>
    <row r="234" spans="1:3">
      <c r="A234" s="25">
        <v>193</v>
      </c>
      <c r="B234" s="35">
        <v>491.77919162235094</v>
      </c>
      <c r="C234" s="30">
        <f t="shared" si="17"/>
        <v>492</v>
      </c>
    </row>
    <row r="235" spans="1:3">
      <c r="A235" s="25">
        <v>194</v>
      </c>
      <c r="B235" s="35">
        <v>493.00174451569251</v>
      </c>
      <c r="C235" s="30">
        <f t="shared" ref="C235:C298" si="22">ROUND(B235,0)</f>
        <v>493</v>
      </c>
    </row>
    <row r="236" spans="1:3">
      <c r="A236" s="25">
        <v>195</v>
      </c>
      <c r="B236" s="35">
        <v>489.79593813441465</v>
      </c>
      <c r="C236" s="30">
        <f t="shared" si="22"/>
        <v>490</v>
      </c>
    </row>
    <row r="237" spans="1:3">
      <c r="A237" s="25">
        <v>196</v>
      </c>
      <c r="B237" s="35">
        <v>500.20034060864145</v>
      </c>
      <c r="C237" s="30">
        <f t="shared" si="22"/>
        <v>500</v>
      </c>
    </row>
    <row r="238" spans="1:3">
      <c r="A238" s="25">
        <v>197</v>
      </c>
      <c r="B238" s="35">
        <v>517.70729127676032</v>
      </c>
      <c r="C238" s="30">
        <f t="shared" si="22"/>
        <v>518</v>
      </c>
    </row>
    <row r="239" spans="1:3">
      <c r="A239" s="25">
        <v>198</v>
      </c>
      <c r="B239" s="35">
        <v>478.19176219676433</v>
      </c>
      <c r="C239" s="30">
        <f t="shared" si="22"/>
        <v>478</v>
      </c>
    </row>
    <row r="240" spans="1:3">
      <c r="A240" s="25">
        <v>199</v>
      </c>
      <c r="B240" s="35">
        <v>483.98950150921223</v>
      </c>
      <c r="C240" s="30">
        <f t="shared" si="22"/>
        <v>484</v>
      </c>
    </row>
    <row r="241" spans="1:3">
      <c r="A241" s="25">
        <v>200</v>
      </c>
      <c r="B241" s="35">
        <v>494.35535321936072</v>
      </c>
      <c r="C241" s="30">
        <f t="shared" si="22"/>
        <v>494</v>
      </c>
    </row>
    <row r="242" spans="1:3">
      <c r="A242" s="25">
        <v>201</v>
      </c>
      <c r="B242" s="35">
        <v>499.2743690158361</v>
      </c>
      <c r="C242" s="30">
        <f t="shared" si="22"/>
        <v>499</v>
      </c>
    </row>
    <row r="243" spans="1:3">
      <c r="A243" s="25">
        <v>202</v>
      </c>
      <c r="B243" s="35">
        <v>497.90774385163968</v>
      </c>
      <c r="C243" s="30">
        <f t="shared" si="22"/>
        <v>498</v>
      </c>
    </row>
    <row r="244" spans="1:3">
      <c r="A244" s="25">
        <v>203</v>
      </c>
      <c r="B244" s="35">
        <v>494.94744843597505</v>
      </c>
      <c r="C244" s="30">
        <f t="shared" si="22"/>
        <v>495</v>
      </c>
    </row>
    <row r="245" spans="1:3">
      <c r="A245" s="25">
        <v>204</v>
      </c>
      <c r="B245" s="35">
        <v>474.19892440113949</v>
      </c>
      <c r="C245" s="30">
        <f t="shared" si="22"/>
        <v>474</v>
      </c>
    </row>
    <row r="246" spans="1:3">
      <c r="A246" s="25">
        <v>205</v>
      </c>
      <c r="B246" s="35">
        <v>483.66478465197588</v>
      </c>
      <c r="C246" s="30">
        <f t="shared" si="22"/>
        <v>484</v>
      </c>
    </row>
    <row r="247" spans="1:3">
      <c r="A247" s="25">
        <v>206</v>
      </c>
      <c r="B247" s="35">
        <v>472.28181326993149</v>
      </c>
      <c r="C247" s="30">
        <f t="shared" si="22"/>
        <v>472</v>
      </c>
    </row>
    <row r="248" spans="1:3">
      <c r="A248" s="25">
        <v>207</v>
      </c>
      <c r="B248" s="35">
        <v>513.21436663366512</v>
      </c>
      <c r="C248" s="30">
        <f t="shared" si="22"/>
        <v>513</v>
      </c>
    </row>
    <row r="249" spans="1:3">
      <c r="A249" s="25">
        <v>208</v>
      </c>
      <c r="B249" s="35">
        <v>479.84241108937908</v>
      </c>
      <c r="C249" s="30">
        <f t="shared" si="22"/>
        <v>480</v>
      </c>
    </row>
    <row r="250" spans="1:3">
      <c r="A250" s="25">
        <v>209</v>
      </c>
      <c r="B250" s="35">
        <v>500.8442402072485</v>
      </c>
      <c r="C250" s="30">
        <f t="shared" si="22"/>
        <v>501</v>
      </c>
    </row>
    <row r="251" spans="1:3">
      <c r="A251" s="25">
        <v>210</v>
      </c>
      <c r="B251" s="35">
        <v>477.28143461078776</v>
      </c>
      <c r="C251" s="30">
        <f t="shared" si="22"/>
        <v>477</v>
      </c>
    </row>
    <row r="252" spans="1:3">
      <c r="A252" s="25">
        <v>211</v>
      </c>
      <c r="B252" s="35">
        <v>479.73285442587894</v>
      </c>
      <c r="C252" s="30">
        <f t="shared" si="22"/>
        <v>480</v>
      </c>
    </row>
    <row r="253" spans="1:3">
      <c r="A253" s="25">
        <v>212</v>
      </c>
      <c r="B253" s="35">
        <v>471.76851024726739</v>
      </c>
      <c r="C253" s="30">
        <f t="shared" si="22"/>
        <v>472</v>
      </c>
    </row>
    <row r="254" spans="1:3">
      <c r="A254" s="25">
        <v>213</v>
      </c>
      <c r="B254" s="35">
        <v>452.21113074099708</v>
      </c>
      <c r="C254" s="30">
        <f t="shared" si="22"/>
        <v>452</v>
      </c>
    </row>
    <row r="255" spans="1:3">
      <c r="A255" s="25">
        <v>214</v>
      </c>
      <c r="B255" s="35">
        <v>489.81026268002506</v>
      </c>
      <c r="C255" s="30">
        <f t="shared" si="22"/>
        <v>490</v>
      </c>
    </row>
    <row r="256" spans="1:3">
      <c r="A256" s="25">
        <v>215</v>
      </c>
      <c r="B256" s="35">
        <v>495.48979435234355</v>
      </c>
      <c r="C256" s="30">
        <f t="shared" si="22"/>
        <v>495</v>
      </c>
    </row>
    <row r="257" spans="1:3">
      <c r="A257" s="25">
        <v>216</v>
      </c>
      <c r="B257" s="35">
        <v>508.82460795075349</v>
      </c>
      <c r="C257" s="30">
        <f t="shared" si="22"/>
        <v>509</v>
      </c>
    </row>
    <row r="258" spans="1:3">
      <c r="A258" s="25">
        <v>217</v>
      </c>
      <c r="B258" s="35">
        <v>452.21717414666864</v>
      </c>
      <c r="C258" s="30">
        <f t="shared" si="22"/>
        <v>452</v>
      </c>
    </row>
    <row r="259" spans="1:3">
      <c r="A259" s="25">
        <v>218</v>
      </c>
      <c r="B259" s="35">
        <v>500.49560414780649</v>
      </c>
      <c r="C259" s="30">
        <f t="shared" si="22"/>
        <v>500</v>
      </c>
    </row>
    <row r="260" spans="1:3">
      <c r="A260" s="25">
        <v>219</v>
      </c>
      <c r="B260" s="35">
        <v>485.85723912974527</v>
      </c>
      <c r="C260" s="30">
        <f t="shared" si="22"/>
        <v>486</v>
      </c>
    </row>
    <row r="261" spans="1:3">
      <c r="A261" s="25">
        <v>220</v>
      </c>
      <c r="B261" s="35">
        <v>472.89366811721698</v>
      </c>
      <c r="C261" s="30">
        <f t="shared" si="22"/>
        <v>473</v>
      </c>
    </row>
    <row r="262" spans="1:3">
      <c r="A262" s="25">
        <v>221</v>
      </c>
      <c r="B262" s="35">
        <v>503.60414045346465</v>
      </c>
      <c r="C262" s="30">
        <f t="shared" si="22"/>
        <v>504</v>
      </c>
    </row>
    <row r="263" spans="1:3">
      <c r="A263" s="25">
        <v>222</v>
      </c>
      <c r="B263" s="35">
        <v>483.65163353382036</v>
      </c>
      <c r="C263" s="30">
        <f t="shared" si="22"/>
        <v>484</v>
      </c>
    </row>
    <row r="264" spans="1:3">
      <c r="A264" s="25">
        <v>223</v>
      </c>
      <c r="B264" s="35">
        <v>537.58226086797913</v>
      </c>
      <c r="C264" s="30">
        <f t="shared" si="22"/>
        <v>538</v>
      </c>
    </row>
    <row r="265" spans="1:3">
      <c r="A265" s="25">
        <v>224</v>
      </c>
      <c r="B265" s="35">
        <v>448.78000825652953</v>
      </c>
      <c r="C265" s="30">
        <f t="shared" si="22"/>
        <v>449</v>
      </c>
    </row>
    <row r="266" spans="1:3">
      <c r="A266" s="25">
        <v>225</v>
      </c>
      <c r="B266" s="35">
        <v>467.03576960127907</v>
      </c>
      <c r="C266" s="30">
        <f t="shared" si="22"/>
        <v>467</v>
      </c>
    </row>
    <row r="267" spans="1:3">
      <c r="A267" s="25">
        <v>226</v>
      </c>
      <c r="B267" s="35">
        <v>484.77951467454409</v>
      </c>
      <c r="C267" s="30">
        <f t="shared" si="22"/>
        <v>485</v>
      </c>
    </row>
    <row r="268" spans="1:3">
      <c r="A268" s="25">
        <v>227</v>
      </c>
      <c r="B268" s="35">
        <v>480.521415291724</v>
      </c>
      <c r="C268" s="30">
        <f t="shared" si="22"/>
        <v>481</v>
      </c>
    </row>
    <row r="269" spans="1:3">
      <c r="A269" s="25">
        <v>228</v>
      </c>
      <c r="B269" s="35">
        <v>477.08427722711758</v>
      </c>
      <c r="C269" s="30">
        <f t="shared" si="22"/>
        <v>477</v>
      </c>
    </row>
    <row r="270" spans="1:3">
      <c r="A270" s="25">
        <v>229</v>
      </c>
      <c r="B270" s="35">
        <v>470.09528339288477</v>
      </c>
      <c r="C270" s="30">
        <f t="shared" si="22"/>
        <v>470</v>
      </c>
    </row>
    <row r="271" spans="1:3">
      <c r="A271" s="25">
        <v>230</v>
      </c>
      <c r="B271" s="35">
        <v>511.75402380473975</v>
      </c>
      <c r="C271" s="30">
        <f t="shared" si="22"/>
        <v>512</v>
      </c>
    </row>
    <row r="272" spans="1:3">
      <c r="A272" s="25">
        <v>231</v>
      </c>
      <c r="B272" s="35">
        <v>552.47267097962708</v>
      </c>
      <c r="C272" s="30">
        <f t="shared" si="22"/>
        <v>552</v>
      </c>
    </row>
    <row r="273" spans="1:3">
      <c r="A273" s="25">
        <v>232</v>
      </c>
      <c r="B273" s="35">
        <v>477.46678548130672</v>
      </c>
      <c r="C273" s="30">
        <f t="shared" si="22"/>
        <v>477</v>
      </c>
    </row>
    <row r="274" spans="1:3">
      <c r="A274" s="25">
        <v>233</v>
      </c>
      <c r="B274" s="35">
        <v>472.51877280583153</v>
      </c>
      <c r="C274" s="30">
        <f t="shared" si="22"/>
        <v>473</v>
      </c>
    </row>
    <row r="275" spans="1:3">
      <c r="A275" s="25">
        <v>234</v>
      </c>
      <c r="B275" s="35">
        <v>487.36843737916251</v>
      </c>
      <c r="C275" s="30">
        <f t="shared" si="22"/>
        <v>487</v>
      </c>
    </row>
    <row r="276" spans="1:3">
      <c r="A276" s="25">
        <v>235</v>
      </c>
      <c r="B276" s="35">
        <v>520.16595300505082</v>
      </c>
      <c r="C276" s="30">
        <f t="shared" si="22"/>
        <v>520</v>
      </c>
    </row>
    <row r="277" spans="1:3">
      <c r="A277" s="25">
        <v>236</v>
      </c>
      <c r="B277" s="35">
        <v>471.07832621083844</v>
      </c>
      <c r="C277" s="30">
        <f t="shared" si="22"/>
        <v>471</v>
      </c>
    </row>
    <row r="278" spans="1:3">
      <c r="A278" s="25">
        <v>237</v>
      </c>
      <c r="B278" s="35">
        <v>489.66671925329047</v>
      </c>
      <c r="C278" s="30">
        <f t="shared" si="22"/>
        <v>490</v>
      </c>
    </row>
    <row r="279" spans="1:3">
      <c r="A279" s="25">
        <v>238</v>
      </c>
      <c r="B279" s="35">
        <v>436.00646835184921</v>
      </c>
      <c r="C279" s="30">
        <f t="shared" si="22"/>
        <v>436</v>
      </c>
    </row>
    <row r="280" spans="1:3">
      <c r="A280" s="25">
        <v>239</v>
      </c>
      <c r="B280" s="35">
        <v>498.25207797023768</v>
      </c>
      <c r="C280" s="30">
        <f t="shared" si="22"/>
        <v>498</v>
      </c>
    </row>
    <row r="281" spans="1:3">
      <c r="A281" s="25">
        <v>240</v>
      </c>
      <c r="B281" s="35">
        <v>509.81094927001936</v>
      </c>
      <c r="C281" s="30">
        <f t="shared" si="22"/>
        <v>510</v>
      </c>
    </row>
    <row r="282" spans="1:3">
      <c r="A282" s="25">
        <v>241</v>
      </c>
      <c r="B282" s="35">
        <v>481.40522634978242</v>
      </c>
      <c r="C282" s="30">
        <f t="shared" si="22"/>
        <v>481</v>
      </c>
    </row>
    <row r="283" spans="1:3">
      <c r="A283" s="25">
        <v>242</v>
      </c>
      <c r="B283" s="35">
        <v>474.59961046350168</v>
      </c>
      <c r="C283" s="30">
        <f t="shared" si="22"/>
        <v>475</v>
      </c>
    </row>
    <row r="284" spans="1:3">
      <c r="A284" s="25">
        <v>243</v>
      </c>
      <c r="B284" s="35">
        <v>450.20373973386495</v>
      </c>
      <c r="C284" s="30">
        <f t="shared" si="22"/>
        <v>450</v>
      </c>
    </row>
    <row r="285" spans="1:3">
      <c r="A285" s="25">
        <v>244</v>
      </c>
      <c r="B285" s="35">
        <v>459.59704278404229</v>
      </c>
      <c r="C285" s="30">
        <f t="shared" si="22"/>
        <v>460</v>
      </c>
    </row>
    <row r="286" spans="1:3">
      <c r="A286" s="25">
        <v>245</v>
      </c>
      <c r="B286" s="35">
        <v>496.93559600744584</v>
      </c>
      <c r="C286" s="30">
        <f t="shared" si="22"/>
        <v>497</v>
      </c>
    </row>
    <row r="287" spans="1:3">
      <c r="A287" s="25">
        <v>246</v>
      </c>
      <c r="B287" s="35">
        <v>494.18333785024038</v>
      </c>
      <c r="C287" s="30">
        <f t="shared" si="22"/>
        <v>494</v>
      </c>
    </row>
    <row r="288" spans="1:3">
      <c r="A288" s="25">
        <v>247</v>
      </c>
      <c r="B288" s="35">
        <v>507.68296689552312</v>
      </c>
      <c r="C288" s="30">
        <f t="shared" si="22"/>
        <v>508</v>
      </c>
    </row>
    <row r="289" spans="1:3">
      <c r="A289" s="25">
        <v>248</v>
      </c>
      <c r="B289" s="35">
        <v>490.8741917450277</v>
      </c>
      <c r="C289" s="30">
        <f t="shared" si="22"/>
        <v>491</v>
      </c>
    </row>
    <row r="290" spans="1:3">
      <c r="A290" s="25">
        <v>249</v>
      </c>
      <c r="B290" s="35">
        <v>462.06067917205451</v>
      </c>
      <c r="C290" s="30">
        <f t="shared" si="22"/>
        <v>462</v>
      </c>
    </row>
    <row r="291" spans="1:3">
      <c r="A291" s="25">
        <v>250</v>
      </c>
      <c r="B291" s="35">
        <v>489.83587624413121</v>
      </c>
      <c r="C291" s="30">
        <f t="shared" si="22"/>
        <v>490</v>
      </c>
    </row>
    <row r="292" spans="1:3">
      <c r="A292" s="25">
        <v>251</v>
      </c>
      <c r="B292" s="35">
        <v>494.43383880845931</v>
      </c>
      <c r="C292" s="30">
        <f t="shared" si="22"/>
        <v>494</v>
      </c>
    </row>
    <row r="293" spans="1:3">
      <c r="A293" s="25">
        <v>252</v>
      </c>
      <c r="B293" s="35">
        <v>475.10510423311916</v>
      </c>
      <c r="C293" s="30">
        <f t="shared" si="22"/>
        <v>475</v>
      </c>
    </row>
    <row r="294" spans="1:3">
      <c r="A294" s="25">
        <v>253</v>
      </c>
      <c r="B294" s="35">
        <v>513.79211715843803</v>
      </c>
      <c r="C294" s="30">
        <f t="shared" si="22"/>
        <v>514</v>
      </c>
    </row>
    <row r="295" spans="1:3">
      <c r="A295" s="25">
        <v>254</v>
      </c>
      <c r="B295" s="35">
        <v>489.24042706571299</v>
      </c>
      <c r="C295" s="30">
        <f t="shared" si="22"/>
        <v>489</v>
      </c>
    </row>
    <row r="296" spans="1:3">
      <c r="A296" s="25">
        <v>255</v>
      </c>
      <c r="B296" s="35">
        <v>473.51248202449142</v>
      </c>
      <c r="C296" s="30">
        <f t="shared" si="22"/>
        <v>474</v>
      </c>
    </row>
    <row r="297" spans="1:3">
      <c r="A297" s="25">
        <v>256</v>
      </c>
      <c r="B297" s="35">
        <v>512.66255120325945</v>
      </c>
      <c r="C297" s="30">
        <f t="shared" si="22"/>
        <v>513</v>
      </c>
    </row>
    <row r="298" spans="1:3">
      <c r="A298" s="25">
        <v>257</v>
      </c>
      <c r="B298" s="35">
        <v>507.81807385448451</v>
      </c>
      <c r="C298" s="30">
        <f t="shared" si="22"/>
        <v>508</v>
      </c>
    </row>
    <row r="299" spans="1:3">
      <c r="A299" s="25">
        <v>258</v>
      </c>
      <c r="B299" s="35">
        <v>491.19761304224062</v>
      </c>
      <c r="C299" s="30">
        <f t="shared" ref="C299:C362" si="23">ROUND(B299,0)</f>
        <v>491</v>
      </c>
    </row>
    <row r="300" spans="1:3">
      <c r="A300" s="25">
        <v>259</v>
      </c>
      <c r="B300" s="35">
        <v>534.77757048929629</v>
      </c>
      <c r="C300" s="30">
        <f t="shared" si="23"/>
        <v>535</v>
      </c>
    </row>
    <row r="301" spans="1:3">
      <c r="A301" s="25">
        <v>260</v>
      </c>
      <c r="B301" s="35">
        <v>513.42457706594109</v>
      </c>
      <c r="C301" s="30">
        <f t="shared" si="23"/>
        <v>513</v>
      </c>
    </row>
    <row r="302" spans="1:3">
      <c r="A302" s="25">
        <v>261</v>
      </c>
      <c r="B302" s="35">
        <v>511.34875888156375</v>
      </c>
      <c r="C302" s="30">
        <f t="shared" si="23"/>
        <v>511</v>
      </c>
    </row>
    <row r="303" spans="1:3">
      <c r="A303" s="25">
        <v>262</v>
      </c>
      <c r="B303" s="35">
        <v>501.09187190992748</v>
      </c>
      <c r="C303" s="30">
        <f t="shared" si="23"/>
        <v>501</v>
      </c>
    </row>
    <row r="304" spans="1:3">
      <c r="A304" s="25">
        <v>263</v>
      </c>
      <c r="B304" s="35">
        <v>496.19202754336561</v>
      </c>
      <c r="C304" s="30">
        <f t="shared" si="23"/>
        <v>496</v>
      </c>
    </row>
    <row r="305" spans="1:3">
      <c r="A305" s="25">
        <v>264</v>
      </c>
      <c r="B305" s="35">
        <v>522.78437653214201</v>
      </c>
      <c r="C305" s="30">
        <f t="shared" si="23"/>
        <v>523</v>
      </c>
    </row>
    <row r="306" spans="1:3">
      <c r="A306" s="25">
        <v>265</v>
      </c>
      <c r="B306" s="35">
        <v>494.80474591090274</v>
      </c>
      <c r="C306" s="30">
        <f t="shared" si="23"/>
        <v>495</v>
      </c>
    </row>
    <row r="307" spans="1:3">
      <c r="A307" s="25">
        <v>266</v>
      </c>
      <c r="B307" s="35">
        <v>494.95697172801783</v>
      </c>
      <c r="C307" s="30">
        <f t="shared" si="23"/>
        <v>495</v>
      </c>
    </row>
    <row r="308" spans="1:3">
      <c r="A308" s="25">
        <v>267</v>
      </c>
      <c r="B308" s="35">
        <v>508.67707302454073</v>
      </c>
      <c r="C308" s="30">
        <f t="shared" si="23"/>
        <v>509</v>
      </c>
    </row>
    <row r="309" spans="1:3">
      <c r="A309" s="25">
        <v>268</v>
      </c>
      <c r="B309" s="35">
        <v>519.20255916480505</v>
      </c>
      <c r="C309" s="30">
        <f t="shared" si="23"/>
        <v>519</v>
      </c>
    </row>
    <row r="310" spans="1:3">
      <c r="A310" s="25">
        <v>269</v>
      </c>
      <c r="B310" s="35">
        <v>452.34580343154516</v>
      </c>
      <c r="C310" s="30">
        <f t="shared" si="23"/>
        <v>452</v>
      </c>
    </row>
    <row r="311" spans="1:3">
      <c r="A311" s="25">
        <v>270</v>
      </c>
      <c r="B311" s="35">
        <v>505.70717958130808</v>
      </c>
      <c r="C311" s="30">
        <f t="shared" si="23"/>
        <v>506</v>
      </c>
    </row>
    <row r="312" spans="1:3">
      <c r="A312" s="25">
        <v>271</v>
      </c>
      <c r="B312" s="35">
        <v>491.67993065209998</v>
      </c>
      <c r="C312" s="30">
        <f t="shared" si="23"/>
        <v>492</v>
      </c>
    </row>
    <row r="313" spans="1:3">
      <c r="A313" s="25">
        <v>272</v>
      </c>
      <c r="B313" s="35">
        <v>484.44171467225465</v>
      </c>
      <c r="C313" s="30">
        <f t="shared" si="23"/>
        <v>484</v>
      </c>
    </row>
    <row r="314" spans="1:3">
      <c r="A314" s="25">
        <v>273</v>
      </c>
      <c r="B314" s="35">
        <v>475.41497498947797</v>
      </c>
      <c r="C314" s="30">
        <f t="shared" si="23"/>
        <v>475</v>
      </c>
    </row>
    <row r="315" spans="1:3">
      <c r="A315" s="25">
        <v>274</v>
      </c>
      <c r="B315" s="35">
        <v>506.9705112865056</v>
      </c>
      <c r="C315" s="30">
        <f t="shared" si="23"/>
        <v>507</v>
      </c>
    </row>
    <row r="316" spans="1:3">
      <c r="A316" s="25">
        <v>275</v>
      </c>
      <c r="B316" s="35">
        <v>489.98464019374887</v>
      </c>
      <c r="C316" s="30">
        <f t="shared" si="23"/>
        <v>490</v>
      </c>
    </row>
    <row r="317" spans="1:3">
      <c r="A317" s="25">
        <v>276</v>
      </c>
      <c r="B317" s="35">
        <v>485.87569368937079</v>
      </c>
      <c r="C317" s="30">
        <f t="shared" si="23"/>
        <v>486</v>
      </c>
    </row>
    <row r="318" spans="1:3">
      <c r="A318" s="25">
        <v>277</v>
      </c>
      <c r="B318" s="35">
        <v>466.31122008751549</v>
      </c>
      <c r="C318" s="30">
        <f t="shared" si="23"/>
        <v>466</v>
      </c>
    </row>
    <row r="319" spans="1:3">
      <c r="A319" s="25">
        <v>278</v>
      </c>
      <c r="B319" s="35">
        <v>464.46068457726574</v>
      </c>
      <c r="C319" s="30">
        <f t="shared" si="23"/>
        <v>464</v>
      </c>
    </row>
    <row r="320" spans="1:3">
      <c r="A320" s="25">
        <v>279</v>
      </c>
      <c r="B320" s="35">
        <v>480.113127399522</v>
      </c>
      <c r="C320" s="30">
        <f t="shared" si="23"/>
        <v>480</v>
      </c>
    </row>
    <row r="321" spans="1:3">
      <c r="A321" s="25">
        <v>280</v>
      </c>
      <c r="B321" s="35">
        <v>489.25664269467529</v>
      </c>
      <c r="C321" s="30">
        <f t="shared" si="23"/>
        <v>489</v>
      </c>
    </row>
    <row r="322" spans="1:3">
      <c r="A322" s="25">
        <v>281</v>
      </c>
      <c r="B322" s="35">
        <v>496.0161522144665</v>
      </c>
      <c r="C322" s="30">
        <f t="shared" si="23"/>
        <v>496</v>
      </c>
    </row>
    <row r="323" spans="1:3">
      <c r="A323" s="25">
        <v>282</v>
      </c>
      <c r="B323" s="35">
        <v>480.28075702133447</v>
      </c>
      <c r="C323" s="30">
        <f t="shared" si="23"/>
        <v>480</v>
      </c>
    </row>
    <row r="324" spans="1:3">
      <c r="A324" s="25">
        <v>283</v>
      </c>
      <c r="B324" s="35">
        <v>476.46448066670905</v>
      </c>
      <c r="C324" s="30">
        <f t="shared" si="23"/>
        <v>476</v>
      </c>
    </row>
    <row r="325" spans="1:3">
      <c r="A325" s="25">
        <v>284</v>
      </c>
      <c r="B325" s="35">
        <v>508.64645147166107</v>
      </c>
      <c r="C325" s="30">
        <f t="shared" si="23"/>
        <v>509</v>
      </c>
    </row>
    <row r="326" spans="1:3">
      <c r="A326" s="25">
        <v>285</v>
      </c>
      <c r="B326" s="35">
        <v>504.55217171848267</v>
      </c>
      <c r="C326" s="30">
        <f t="shared" si="23"/>
        <v>505</v>
      </c>
    </row>
    <row r="327" spans="1:3">
      <c r="A327" s="25">
        <v>286</v>
      </c>
      <c r="B327" s="35">
        <v>445.73815603264825</v>
      </c>
      <c r="C327" s="30">
        <f t="shared" si="23"/>
        <v>446</v>
      </c>
    </row>
    <row r="328" spans="1:3">
      <c r="A328" s="25">
        <v>287</v>
      </c>
      <c r="B328" s="35">
        <v>517.25762706466526</v>
      </c>
      <c r="C328" s="30">
        <f t="shared" si="23"/>
        <v>517</v>
      </c>
    </row>
    <row r="329" spans="1:3">
      <c r="A329" s="25">
        <v>288</v>
      </c>
      <c r="B329" s="35">
        <v>545.34410443343654</v>
      </c>
      <c r="C329" s="30">
        <f t="shared" si="23"/>
        <v>545</v>
      </c>
    </row>
    <row r="330" spans="1:3">
      <c r="A330" s="25">
        <v>289</v>
      </c>
      <c r="B330" s="35">
        <v>458.12758581029493</v>
      </c>
      <c r="C330" s="30">
        <f t="shared" si="23"/>
        <v>458</v>
      </c>
    </row>
    <row r="331" spans="1:3">
      <c r="A331" s="25">
        <v>290</v>
      </c>
      <c r="B331" s="35">
        <v>475.93637279039194</v>
      </c>
      <c r="C331" s="30">
        <f t="shared" si="23"/>
        <v>476</v>
      </c>
    </row>
    <row r="332" spans="1:3">
      <c r="A332" s="25">
        <v>291</v>
      </c>
      <c r="B332" s="35">
        <v>507.93546518877474</v>
      </c>
      <c r="C332" s="30">
        <f t="shared" si="23"/>
        <v>508</v>
      </c>
    </row>
    <row r="333" spans="1:3">
      <c r="A333" s="25">
        <v>292</v>
      </c>
      <c r="B333" s="35">
        <v>497.27691767147985</v>
      </c>
      <c r="C333" s="30">
        <f t="shared" si="23"/>
        <v>497</v>
      </c>
    </row>
    <row r="334" spans="1:3">
      <c r="A334" s="25">
        <v>293</v>
      </c>
      <c r="B334" s="35">
        <v>453.21871091429693</v>
      </c>
      <c r="C334" s="30">
        <f t="shared" si="23"/>
        <v>453</v>
      </c>
    </row>
    <row r="335" spans="1:3">
      <c r="A335" s="25">
        <v>294</v>
      </c>
      <c r="B335" s="35">
        <v>493.49043571637367</v>
      </c>
      <c r="C335" s="30">
        <f t="shared" si="23"/>
        <v>493</v>
      </c>
    </row>
    <row r="336" spans="1:3">
      <c r="A336" s="25">
        <v>295</v>
      </c>
      <c r="B336" s="35">
        <v>512.42757377932867</v>
      </c>
      <c r="C336" s="30">
        <f t="shared" si="23"/>
        <v>512</v>
      </c>
    </row>
    <row r="337" spans="1:3">
      <c r="A337" s="25">
        <v>296</v>
      </c>
      <c r="B337" s="35">
        <v>516.61063952845939</v>
      </c>
      <c r="C337" s="30">
        <f t="shared" si="23"/>
        <v>517</v>
      </c>
    </row>
    <row r="338" spans="1:3">
      <c r="A338" s="25">
        <v>297</v>
      </c>
      <c r="B338" s="35">
        <v>496.16611354188672</v>
      </c>
      <c r="C338" s="30">
        <f t="shared" si="23"/>
        <v>496</v>
      </c>
    </row>
    <row r="339" spans="1:3">
      <c r="A339" s="25">
        <v>298</v>
      </c>
      <c r="B339" s="35">
        <v>511.57901894534325</v>
      </c>
      <c r="C339" s="30">
        <f t="shared" si="23"/>
        <v>512</v>
      </c>
    </row>
    <row r="340" spans="1:3">
      <c r="A340" s="25">
        <v>299</v>
      </c>
      <c r="B340" s="35">
        <v>509.15263808159648</v>
      </c>
      <c r="C340" s="30">
        <f t="shared" si="23"/>
        <v>509</v>
      </c>
    </row>
    <row r="341" spans="1:3">
      <c r="A341" s="25">
        <v>300</v>
      </c>
      <c r="B341" s="35">
        <v>464.15269367903215</v>
      </c>
      <c r="C341" s="30">
        <f t="shared" si="23"/>
        <v>464</v>
      </c>
    </row>
    <row r="342" spans="1:3">
      <c r="A342" s="25">
        <v>301</v>
      </c>
      <c r="B342" s="35">
        <v>505.26840647963832</v>
      </c>
      <c r="C342" s="30">
        <f t="shared" si="23"/>
        <v>505</v>
      </c>
    </row>
    <row r="343" spans="1:3">
      <c r="A343" s="25">
        <v>302</v>
      </c>
      <c r="B343" s="35">
        <v>481.75096900422477</v>
      </c>
      <c r="C343" s="30">
        <f t="shared" si="23"/>
        <v>482</v>
      </c>
    </row>
    <row r="344" spans="1:3">
      <c r="A344" s="25">
        <v>303</v>
      </c>
      <c r="B344" s="35">
        <v>497.34064414315549</v>
      </c>
      <c r="C344" s="30">
        <f t="shared" si="23"/>
        <v>497</v>
      </c>
    </row>
    <row r="345" spans="1:3">
      <c r="A345" s="25">
        <v>304</v>
      </c>
      <c r="B345" s="35">
        <v>460.39488255138031</v>
      </c>
      <c r="C345" s="30">
        <f t="shared" si="23"/>
        <v>460</v>
      </c>
    </row>
    <row r="346" spans="1:3">
      <c r="A346" s="25">
        <v>305</v>
      </c>
      <c r="B346" s="35">
        <v>473.02002226789728</v>
      </c>
      <c r="C346" s="30">
        <f t="shared" si="23"/>
        <v>473</v>
      </c>
    </row>
    <row r="347" spans="1:3">
      <c r="A347" s="25">
        <v>306</v>
      </c>
      <c r="B347" s="35">
        <v>490.75206496637679</v>
      </c>
      <c r="C347" s="30">
        <f t="shared" si="23"/>
        <v>491</v>
      </c>
    </row>
    <row r="348" spans="1:3">
      <c r="A348" s="25">
        <v>307</v>
      </c>
      <c r="B348" s="35">
        <v>507.67682389055881</v>
      </c>
      <c r="C348" s="30">
        <f t="shared" si="23"/>
        <v>508</v>
      </c>
    </row>
    <row r="349" spans="1:3">
      <c r="A349" s="25">
        <v>308</v>
      </c>
      <c r="B349" s="35">
        <v>512.77141282051571</v>
      </c>
      <c r="C349" s="30">
        <f t="shared" si="23"/>
        <v>513</v>
      </c>
    </row>
    <row r="350" spans="1:3">
      <c r="A350" s="25">
        <v>309</v>
      </c>
      <c r="B350" s="35">
        <v>496.31736134412699</v>
      </c>
      <c r="C350" s="30">
        <f t="shared" si="23"/>
        <v>496</v>
      </c>
    </row>
    <row r="351" spans="1:3">
      <c r="A351" s="25">
        <v>310</v>
      </c>
      <c r="B351" s="35">
        <v>446.20901452970725</v>
      </c>
      <c r="C351" s="30">
        <f t="shared" si="23"/>
        <v>446</v>
      </c>
    </row>
    <row r="352" spans="1:3">
      <c r="A352" s="25">
        <v>311</v>
      </c>
      <c r="B352" s="35">
        <v>515.89383731775251</v>
      </c>
      <c r="C352" s="30">
        <f t="shared" si="23"/>
        <v>516</v>
      </c>
    </row>
    <row r="353" spans="1:3">
      <c r="A353" s="25">
        <v>312</v>
      </c>
      <c r="B353" s="35">
        <v>494.33861947710193</v>
      </c>
      <c r="C353" s="30">
        <f t="shared" si="23"/>
        <v>494</v>
      </c>
    </row>
    <row r="354" spans="1:3">
      <c r="A354" s="25">
        <v>313</v>
      </c>
      <c r="B354" s="35">
        <v>472.84600743595206</v>
      </c>
      <c r="C354" s="30">
        <f t="shared" si="23"/>
        <v>473</v>
      </c>
    </row>
    <row r="355" spans="1:3">
      <c r="A355" s="25">
        <v>314</v>
      </c>
      <c r="B355" s="35">
        <v>499.57915026301976</v>
      </c>
      <c r="C355" s="30">
        <f t="shared" si="23"/>
        <v>500</v>
      </c>
    </row>
    <row r="356" spans="1:3">
      <c r="A356" s="25">
        <v>315</v>
      </c>
      <c r="B356" s="35">
        <v>510.68352798906199</v>
      </c>
      <c r="C356" s="30">
        <f t="shared" si="23"/>
        <v>511</v>
      </c>
    </row>
    <row r="357" spans="1:3">
      <c r="A357" s="25">
        <v>316</v>
      </c>
      <c r="B357" s="35">
        <v>457.60830782952712</v>
      </c>
      <c r="C357" s="30">
        <f t="shared" si="23"/>
        <v>458</v>
      </c>
    </row>
    <row r="358" spans="1:3">
      <c r="A358" s="25">
        <v>317</v>
      </c>
      <c r="B358" s="35">
        <v>483.44422661930685</v>
      </c>
      <c r="C358" s="30">
        <f t="shared" si="23"/>
        <v>483</v>
      </c>
    </row>
    <row r="359" spans="1:3">
      <c r="A359" s="25">
        <v>318</v>
      </c>
      <c r="B359" s="35">
        <v>504.93971814494716</v>
      </c>
      <c r="C359" s="30">
        <f t="shared" si="23"/>
        <v>505</v>
      </c>
    </row>
    <row r="360" spans="1:3">
      <c r="A360" s="25">
        <v>319</v>
      </c>
      <c r="B360" s="35">
        <v>517.09863192411171</v>
      </c>
      <c r="C360" s="30">
        <f t="shared" si="23"/>
        <v>517</v>
      </c>
    </row>
    <row r="361" spans="1:3">
      <c r="A361" s="25">
        <v>320</v>
      </c>
      <c r="B361" s="35">
        <v>498.71046910855944</v>
      </c>
      <c r="C361" s="30">
        <f t="shared" si="23"/>
        <v>499</v>
      </c>
    </row>
    <row r="362" spans="1:3">
      <c r="A362" s="25">
        <v>321</v>
      </c>
      <c r="B362" s="35">
        <v>473.98164403164583</v>
      </c>
      <c r="C362" s="30">
        <f t="shared" si="23"/>
        <v>474</v>
      </c>
    </row>
    <row r="363" spans="1:3">
      <c r="A363" s="25">
        <v>322</v>
      </c>
      <c r="B363" s="35">
        <v>510.93173639135989</v>
      </c>
      <c r="C363" s="30">
        <f t="shared" ref="C363:C426" si="24">ROUND(B363,0)</f>
        <v>511</v>
      </c>
    </row>
    <row r="364" spans="1:3">
      <c r="A364" s="25">
        <v>323</v>
      </c>
      <c r="B364" s="35">
        <v>497.04006661166181</v>
      </c>
      <c r="C364" s="30">
        <f t="shared" si="24"/>
        <v>497</v>
      </c>
    </row>
    <row r="365" spans="1:3">
      <c r="A365" s="25">
        <v>324</v>
      </c>
      <c r="B365" s="35">
        <v>512.63327905667529</v>
      </c>
      <c r="C365" s="30">
        <f t="shared" si="24"/>
        <v>513</v>
      </c>
    </row>
    <row r="366" spans="1:3">
      <c r="A366" s="25">
        <v>325</v>
      </c>
      <c r="B366" s="35">
        <v>508.20816099740728</v>
      </c>
      <c r="C366" s="30">
        <f t="shared" si="24"/>
        <v>508</v>
      </c>
    </row>
    <row r="367" spans="1:3">
      <c r="A367" s="25">
        <v>326</v>
      </c>
      <c r="B367" s="35">
        <v>464.76806895987988</v>
      </c>
      <c r="C367" s="30">
        <f t="shared" si="24"/>
        <v>465</v>
      </c>
    </row>
    <row r="368" spans="1:3">
      <c r="A368" s="25">
        <v>327</v>
      </c>
      <c r="B368" s="35">
        <v>486.10579696827472</v>
      </c>
      <c r="C368" s="30">
        <f t="shared" si="24"/>
        <v>486</v>
      </c>
    </row>
    <row r="369" spans="1:3">
      <c r="A369" s="25">
        <v>328</v>
      </c>
      <c r="B369" s="35">
        <v>480.27120480892222</v>
      </c>
      <c r="C369" s="30">
        <f t="shared" si="24"/>
        <v>480</v>
      </c>
    </row>
    <row r="370" spans="1:3">
      <c r="A370" s="25">
        <v>329</v>
      </c>
      <c r="B370" s="35">
        <v>449.65813730681452</v>
      </c>
      <c r="C370" s="30">
        <f t="shared" si="24"/>
        <v>450</v>
      </c>
    </row>
    <row r="371" spans="1:3">
      <c r="A371" s="25">
        <v>330</v>
      </c>
      <c r="B371" s="35">
        <v>506.00158294147354</v>
      </c>
      <c r="C371" s="30">
        <f t="shared" si="24"/>
        <v>506</v>
      </c>
    </row>
    <row r="372" spans="1:3">
      <c r="A372" s="25">
        <v>331</v>
      </c>
      <c r="B372" s="35">
        <v>489.31806036832245</v>
      </c>
      <c r="C372" s="30">
        <f t="shared" si="24"/>
        <v>489</v>
      </c>
    </row>
    <row r="373" spans="1:3">
      <c r="A373" s="25">
        <v>332</v>
      </c>
      <c r="B373" s="35">
        <v>483.63784833773775</v>
      </c>
      <c r="C373" s="30">
        <f t="shared" si="24"/>
        <v>484</v>
      </c>
    </row>
    <row r="374" spans="1:3">
      <c r="A374" s="25">
        <v>333</v>
      </c>
      <c r="B374" s="35">
        <v>486.06541278874124</v>
      </c>
      <c r="C374" s="30">
        <f t="shared" si="24"/>
        <v>486</v>
      </c>
    </row>
    <row r="375" spans="1:3">
      <c r="A375" s="25">
        <v>334</v>
      </c>
      <c r="B375" s="35">
        <v>482.64396902777821</v>
      </c>
      <c r="C375" s="30">
        <f t="shared" si="24"/>
        <v>483</v>
      </c>
    </row>
    <row r="376" spans="1:3">
      <c r="A376" s="25">
        <v>335</v>
      </c>
      <c r="B376" s="35">
        <v>481.53362761088169</v>
      </c>
      <c r="C376" s="30">
        <f t="shared" si="24"/>
        <v>482</v>
      </c>
    </row>
    <row r="377" spans="1:3">
      <c r="A377" s="25">
        <v>336</v>
      </c>
      <c r="B377" s="35">
        <v>463.57161810071034</v>
      </c>
      <c r="C377" s="30">
        <f t="shared" si="24"/>
        <v>464</v>
      </c>
    </row>
    <row r="378" spans="1:3">
      <c r="A378" s="25">
        <v>337</v>
      </c>
      <c r="B378" s="35">
        <v>465.69841662798603</v>
      </c>
      <c r="C378" s="30">
        <f t="shared" si="24"/>
        <v>466</v>
      </c>
    </row>
    <row r="379" spans="1:3">
      <c r="A379" s="25">
        <v>338</v>
      </c>
      <c r="B379" s="35">
        <v>461.9894801509779</v>
      </c>
      <c r="C379" s="30">
        <f t="shared" si="24"/>
        <v>462</v>
      </c>
    </row>
    <row r="380" spans="1:3">
      <c r="A380" s="25">
        <v>339</v>
      </c>
      <c r="B380" s="35">
        <v>528.10474158767056</v>
      </c>
      <c r="C380" s="30">
        <f t="shared" si="24"/>
        <v>528</v>
      </c>
    </row>
    <row r="381" spans="1:3">
      <c r="A381" s="25">
        <v>340</v>
      </c>
      <c r="B381" s="35">
        <v>477.89837963549621</v>
      </c>
      <c r="C381" s="30">
        <f t="shared" si="24"/>
        <v>478</v>
      </c>
    </row>
    <row r="382" spans="1:3">
      <c r="A382" s="25">
        <v>341</v>
      </c>
      <c r="B382" s="35">
        <v>475.32193280576848</v>
      </c>
      <c r="C382" s="30">
        <f t="shared" si="24"/>
        <v>475</v>
      </c>
    </row>
    <row r="383" spans="1:3">
      <c r="A383" s="25">
        <v>342</v>
      </c>
      <c r="B383" s="35">
        <v>493.14134583487817</v>
      </c>
      <c r="C383" s="30">
        <f t="shared" si="24"/>
        <v>493</v>
      </c>
    </row>
    <row r="384" spans="1:3">
      <c r="A384" s="25">
        <v>343</v>
      </c>
      <c r="B384" s="35">
        <v>490.49688251008251</v>
      </c>
      <c r="C384" s="30">
        <f t="shared" si="24"/>
        <v>490</v>
      </c>
    </row>
    <row r="385" spans="1:3">
      <c r="A385" s="25">
        <v>344</v>
      </c>
      <c r="B385" s="35">
        <v>484.59949270287757</v>
      </c>
      <c r="C385" s="30">
        <f t="shared" si="24"/>
        <v>485</v>
      </c>
    </row>
    <row r="386" spans="1:3">
      <c r="A386" s="25">
        <v>345</v>
      </c>
      <c r="B386" s="35">
        <v>479.8966210087483</v>
      </c>
      <c r="C386" s="30">
        <f t="shared" si="24"/>
        <v>480</v>
      </c>
    </row>
    <row r="387" spans="1:3">
      <c r="A387" s="25">
        <v>346</v>
      </c>
      <c r="B387" s="35">
        <v>480.73899293328191</v>
      </c>
      <c r="C387" s="30">
        <f t="shared" si="24"/>
        <v>481</v>
      </c>
    </row>
    <row r="388" spans="1:3">
      <c r="A388" s="25">
        <v>347</v>
      </c>
      <c r="B388" s="35">
        <v>488.80268275664116</v>
      </c>
      <c r="C388" s="30">
        <f t="shared" si="24"/>
        <v>489</v>
      </c>
    </row>
    <row r="389" spans="1:3">
      <c r="A389" s="25">
        <v>348</v>
      </c>
      <c r="B389" s="35">
        <v>504.26004415846455</v>
      </c>
      <c r="C389" s="30">
        <f t="shared" si="24"/>
        <v>504</v>
      </c>
    </row>
    <row r="390" spans="1:3">
      <c r="A390" s="25">
        <v>349</v>
      </c>
      <c r="B390" s="35">
        <v>488.80260563454044</v>
      </c>
      <c r="C390" s="30">
        <f t="shared" si="24"/>
        <v>489</v>
      </c>
    </row>
    <row r="391" spans="1:3">
      <c r="A391" s="25">
        <v>350</v>
      </c>
      <c r="B391" s="35">
        <v>503.41685008379864</v>
      </c>
      <c r="C391" s="30">
        <f t="shared" si="24"/>
        <v>503</v>
      </c>
    </row>
    <row r="392" spans="1:3">
      <c r="A392" s="25">
        <v>351</v>
      </c>
      <c r="B392" s="35">
        <v>484.23400821645168</v>
      </c>
      <c r="C392" s="30">
        <f t="shared" si="24"/>
        <v>484</v>
      </c>
    </row>
    <row r="393" spans="1:3">
      <c r="A393" s="25">
        <v>352</v>
      </c>
      <c r="B393" s="35">
        <v>491.74469304577656</v>
      </c>
      <c r="C393" s="30">
        <f t="shared" si="24"/>
        <v>492</v>
      </c>
    </row>
    <row r="394" spans="1:3">
      <c r="A394" s="25">
        <v>353</v>
      </c>
      <c r="B394" s="35">
        <v>472.19225125248067</v>
      </c>
      <c r="C394" s="30">
        <f t="shared" si="24"/>
        <v>472</v>
      </c>
    </row>
    <row r="395" spans="1:3">
      <c r="A395" s="25">
        <v>354</v>
      </c>
      <c r="B395" s="35">
        <v>480.71136300212811</v>
      </c>
      <c r="C395" s="30">
        <f t="shared" si="24"/>
        <v>481</v>
      </c>
    </row>
    <row r="396" spans="1:3">
      <c r="A396" s="25">
        <v>355</v>
      </c>
      <c r="B396" s="35">
        <v>525.51708100056567</v>
      </c>
      <c r="C396" s="30">
        <f t="shared" si="24"/>
        <v>526</v>
      </c>
    </row>
    <row r="397" spans="1:3">
      <c r="A397" s="25">
        <v>356</v>
      </c>
      <c r="B397" s="35">
        <v>507.5924626926776</v>
      </c>
      <c r="C397" s="30">
        <f t="shared" si="24"/>
        <v>508</v>
      </c>
    </row>
    <row r="398" spans="1:3">
      <c r="A398" s="25">
        <v>357</v>
      </c>
      <c r="B398" s="35">
        <v>497.99037826026529</v>
      </c>
      <c r="C398" s="30">
        <f t="shared" si="24"/>
        <v>498</v>
      </c>
    </row>
    <row r="399" spans="1:3">
      <c r="A399" s="25">
        <v>358</v>
      </c>
      <c r="B399" s="35">
        <v>518.29606432316177</v>
      </c>
      <c r="C399" s="30">
        <f t="shared" si="24"/>
        <v>518</v>
      </c>
    </row>
    <row r="400" spans="1:3">
      <c r="A400" s="25">
        <v>359</v>
      </c>
      <c r="B400" s="35">
        <v>515.87667243057149</v>
      </c>
      <c r="C400" s="30">
        <f t="shared" si="24"/>
        <v>516</v>
      </c>
    </row>
    <row r="401" spans="1:3">
      <c r="A401" s="25">
        <v>360</v>
      </c>
      <c r="B401" s="35">
        <v>530.13509655080634</v>
      </c>
      <c r="C401" s="30">
        <f t="shared" si="24"/>
        <v>530</v>
      </c>
    </row>
    <row r="402" spans="1:3">
      <c r="A402" s="25">
        <v>361</v>
      </c>
      <c r="B402" s="35">
        <v>500.35584104481586</v>
      </c>
      <c r="C402" s="30">
        <f t="shared" si="24"/>
        <v>500</v>
      </c>
    </row>
    <row r="403" spans="1:3">
      <c r="A403" s="25">
        <v>362</v>
      </c>
      <c r="B403" s="35">
        <v>475.73297494523717</v>
      </c>
      <c r="C403" s="30">
        <f t="shared" si="24"/>
        <v>476</v>
      </c>
    </row>
    <row r="404" spans="1:3">
      <c r="A404" s="25">
        <v>363</v>
      </c>
      <c r="B404" s="35">
        <v>501.13739837124945</v>
      </c>
      <c r="C404" s="30">
        <f t="shared" si="24"/>
        <v>501</v>
      </c>
    </row>
    <row r="405" spans="1:3">
      <c r="A405" s="25">
        <v>364</v>
      </c>
      <c r="B405" s="35">
        <v>492.48202424642523</v>
      </c>
      <c r="C405" s="30">
        <f t="shared" si="24"/>
        <v>492</v>
      </c>
    </row>
    <row r="406" spans="1:3">
      <c r="A406" s="25">
        <v>365</v>
      </c>
      <c r="B406" s="35">
        <v>507.7923684861828</v>
      </c>
      <c r="C406" s="30">
        <f t="shared" si="24"/>
        <v>508</v>
      </c>
    </row>
    <row r="407" spans="1:3">
      <c r="A407" s="25">
        <v>366</v>
      </c>
      <c r="B407" s="35">
        <v>453.84692052049468</v>
      </c>
      <c r="C407" s="30">
        <f t="shared" si="24"/>
        <v>454</v>
      </c>
    </row>
    <row r="408" spans="1:3">
      <c r="A408" s="25">
        <v>367</v>
      </c>
      <c r="B408" s="35">
        <v>489.4711613990869</v>
      </c>
      <c r="C408" s="30">
        <f t="shared" si="24"/>
        <v>489</v>
      </c>
    </row>
    <row r="409" spans="1:3">
      <c r="A409" s="25">
        <v>368</v>
      </c>
      <c r="B409" s="35">
        <v>492.13192451575742</v>
      </c>
      <c r="C409" s="30">
        <f t="shared" si="24"/>
        <v>492</v>
      </c>
    </row>
    <row r="410" spans="1:3">
      <c r="A410" s="25">
        <v>369</v>
      </c>
      <c r="B410" s="35">
        <v>463.55364167681614</v>
      </c>
      <c r="C410" s="30">
        <f t="shared" si="24"/>
        <v>464</v>
      </c>
    </row>
    <row r="411" spans="1:3">
      <c r="A411" s="25">
        <v>370</v>
      </c>
      <c r="B411" s="35">
        <v>467.86246648076008</v>
      </c>
      <c r="C411" s="30">
        <f t="shared" si="24"/>
        <v>468</v>
      </c>
    </row>
    <row r="412" spans="1:3">
      <c r="A412" s="25">
        <v>371</v>
      </c>
      <c r="B412" s="35">
        <v>508.48507314963422</v>
      </c>
      <c r="C412" s="30">
        <f t="shared" si="24"/>
        <v>508</v>
      </c>
    </row>
    <row r="413" spans="1:3">
      <c r="A413" s="25">
        <v>372</v>
      </c>
      <c r="B413" s="35">
        <v>491.82412339234452</v>
      </c>
      <c r="C413" s="30">
        <f t="shared" si="24"/>
        <v>492</v>
      </c>
    </row>
    <row r="414" spans="1:3">
      <c r="A414" s="25">
        <v>373</v>
      </c>
      <c r="B414" s="35">
        <v>488.66223726570774</v>
      </c>
      <c r="C414" s="30">
        <f t="shared" si="24"/>
        <v>489</v>
      </c>
    </row>
    <row r="415" spans="1:3">
      <c r="A415" s="25">
        <v>374</v>
      </c>
      <c r="B415" s="35">
        <v>471.0641001231827</v>
      </c>
      <c r="C415" s="30">
        <f t="shared" si="24"/>
        <v>471</v>
      </c>
    </row>
    <row r="416" spans="1:3">
      <c r="A416" s="25">
        <v>375</v>
      </c>
      <c r="B416" s="35">
        <v>488.94288072588074</v>
      </c>
      <c r="C416" s="30">
        <f t="shared" si="24"/>
        <v>489</v>
      </c>
    </row>
    <row r="417" spans="1:3">
      <c r="A417" s="25">
        <v>376</v>
      </c>
      <c r="B417" s="35">
        <v>485.80048891169167</v>
      </c>
      <c r="C417" s="30">
        <f t="shared" si="24"/>
        <v>486</v>
      </c>
    </row>
    <row r="418" spans="1:3">
      <c r="A418" s="25">
        <v>377</v>
      </c>
      <c r="B418" s="35">
        <v>537.18261956057813</v>
      </c>
      <c r="C418" s="30">
        <f t="shared" si="24"/>
        <v>537</v>
      </c>
    </row>
    <row r="419" spans="1:3">
      <c r="A419" s="25">
        <v>378</v>
      </c>
      <c r="B419" s="35">
        <v>538.97738646446055</v>
      </c>
      <c r="C419" s="30">
        <f t="shared" si="24"/>
        <v>539</v>
      </c>
    </row>
    <row r="420" spans="1:3">
      <c r="A420" s="25">
        <v>379</v>
      </c>
      <c r="B420" s="35">
        <v>499.92536268986669</v>
      </c>
      <c r="C420" s="30">
        <f t="shared" si="24"/>
        <v>500</v>
      </c>
    </row>
    <row r="421" spans="1:3">
      <c r="A421" s="25">
        <v>380</v>
      </c>
      <c r="B421" s="35">
        <v>492.97141041491614</v>
      </c>
      <c r="C421" s="30">
        <f t="shared" si="24"/>
        <v>493</v>
      </c>
    </row>
    <row r="422" spans="1:3">
      <c r="A422" s="25">
        <v>381</v>
      </c>
      <c r="B422" s="35">
        <v>467.93810652779689</v>
      </c>
      <c r="C422" s="30">
        <f t="shared" si="24"/>
        <v>468</v>
      </c>
    </row>
    <row r="423" spans="1:3">
      <c r="A423" s="25">
        <v>382</v>
      </c>
      <c r="B423" s="35">
        <v>483.623983496243</v>
      </c>
      <c r="C423" s="30">
        <f t="shared" si="24"/>
        <v>484</v>
      </c>
    </row>
    <row r="424" spans="1:3">
      <c r="A424" s="25">
        <v>383</v>
      </c>
      <c r="B424" s="35">
        <v>512.88028462479906</v>
      </c>
      <c r="C424" s="30">
        <f t="shared" si="24"/>
        <v>513</v>
      </c>
    </row>
    <row r="425" spans="1:3">
      <c r="A425" s="25">
        <v>384</v>
      </c>
      <c r="B425" s="35">
        <v>475.1349237636507</v>
      </c>
      <c r="C425" s="30">
        <f t="shared" si="24"/>
        <v>475</v>
      </c>
    </row>
    <row r="426" spans="1:3">
      <c r="A426" s="25">
        <v>385</v>
      </c>
      <c r="B426" s="35">
        <v>496.02108085537634</v>
      </c>
      <c r="C426" s="30">
        <f t="shared" si="24"/>
        <v>496</v>
      </c>
    </row>
    <row r="427" spans="1:3">
      <c r="A427" s="25">
        <v>386</v>
      </c>
      <c r="B427" s="35">
        <v>417.16994898719554</v>
      </c>
      <c r="C427" s="30">
        <f t="shared" ref="C427:C490" si="25">ROUND(B427,0)</f>
        <v>417</v>
      </c>
    </row>
    <row r="428" spans="1:3">
      <c r="A428" s="25">
        <v>387</v>
      </c>
      <c r="B428" s="35">
        <v>503.06850812569746</v>
      </c>
      <c r="C428" s="30">
        <f t="shared" si="25"/>
        <v>503</v>
      </c>
    </row>
    <row r="429" spans="1:3">
      <c r="A429" s="25">
        <v>388</v>
      </c>
      <c r="B429" s="35">
        <v>476.63249439990045</v>
      </c>
      <c r="C429" s="30">
        <f t="shared" si="25"/>
        <v>477</v>
      </c>
    </row>
    <row r="430" spans="1:3">
      <c r="A430" s="25">
        <v>389</v>
      </c>
      <c r="B430" s="35">
        <v>486.80541276400436</v>
      </c>
      <c r="C430" s="30">
        <f t="shared" si="25"/>
        <v>487</v>
      </c>
    </row>
    <row r="431" spans="1:3">
      <c r="A431" s="25">
        <v>390</v>
      </c>
      <c r="B431" s="35">
        <v>483.62813271619552</v>
      </c>
      <c r="C431" s="30">
        <f t="shared" si="25"/>
        <v>484</v>
      </c>
    </row>
    <row r="432" spans="1:3">
      <c r="A432" s="25">
        <v>391</v>
      </c>
      <c r="B432" s="35">
        <v>473.97399872059714</v>
      </c>
      <c r="C432" s="30">
        <f t="shared" si="25"/>
        <v>474</v>
      </c>
    </row>
    <row r="433" spans="1:3">
      <c r="A433" s="25">
        <v>392</v>
      </c>
      <c r="B433" s="35">
        <v>513.92264617838032</v>
      </c>
      <c r="C433" s="30">
        <f t="shared" si="25"/>
        <v>514</v>
      </c>
    </row>
    <row r="434" spans="1:3">
      <c r="A434" s="25">
        <v>393</v>
      </c>
      <c r="B434" s="35">
        <v>475.78044961276873</v>
      </c>
      <c r="C434" s="30">
        <f t="shared" si="25"/>
        <v>476</v>
      </c>
    </row>
    <row r="435" spans="1:3">
      <c r="A435" s="25">
        <v>394</v>
      </c>
      <c r="B435" s="35">
        <v>484.27582433664816</v>
      </c>
      <c r="C435" s="30">
        <f t="shared" si="25"/>
        <v>484</v>
      </c>
    </row>
    <row r="436" spans="1:3">
      <c r="A436" s="25">
        <v>395</v>
      </c>
      <c r="B436" s="35">
        <v>500.89682947167398</v>
      </c>
      <c r="C436" s="30">
        <f t="shared" si="25"/>
        <v>501</v>
      </c>
    </row>
    <row r="437" spans="1:3">
      <c r="A437" s="25">
        <v>396</v>
      </c>
      <c r="B437" s="35">
        <v>480.02800999556439</v>
      </c>
      <c r="C437" s="30">
        <f t="shared" si="25"/>
        <v>480</v>
      </c>
    </row>
    <row r="438" spans="1:3">
      <c r="A438" s="25">
        <v>397</v>
      </c>
      <c r="B438" s="35">
        <v>470.51558555175052</v>
      </c>
      <c r="C438" s="30">
        <f t="shared" si="25"/>
        <v>471</v>
      </c>
    </row>
    <row r="439" spans="1:3">
      <c r="A439" s="25">
        <v>398</v>
      </c>
      <c r="B439" s="35">
        <v>532.44471668170536</v>
      </c>
      <c r="C439" s="30">
        <f t="shared" si="25"/>
        <v>532</v>
      </c>
    </row>
    <row r="440" spans="1:3">
      <c r="A440" s="25">
        <v>399</v>
      </c>
      <c r="B440" s="35">
        <v>466.96968098815341</v>
      </c>
      <c r="C440" s="30">
        <f t="shared" si="25"/>
        <v>467</v>
      </c>
    </row>
    <row r="441" spans="1:3">
      <c r="A441" s="25">
        <v>400</v>
      </c>
      <c r="B441" s="35">
        <v>528.40017286036345</v>
      </c>
      <c r="C441" s="30">
        <f t="shared" si="25"/>
        <v>528</v>
      </c>
    </row>
    <row r="442" spans="1:3">
      <c r="A442" s="25">
        <v>401</v>
      </c>
      <c r="B442" s="35">
        <v>489.73078190630895</v>
      </c>
      <c r="C442" s="30">
        <f t="shared" si="25"/>
        <v>490</v>
      </c>
    </row>
    <row r="443" spans="1:3">
      <c r="A443" s="25">
        <v>402</v>
      </c>
      <c r="B443" s="35">
        <v>481.36684700239994</v>
      </c>
      <c r="C443" s="30">
        <f t="shared" si="25"/>
        <v>481</v>
      </c>
    </row>
    <row r="444" spans="1:3">
      <c r="A444" s="25">
        <v>403</v>
      </c>
      <c r="B444" s="35">
        <v>458.19090197622836</v>
      </c>
      <c r="C444" s="30">
        <f t="shared" si="25"/>
        <v>458</v>
      </c>
    </row>
    <row r="445" spans="1:3">
      <c r="A445" s="25">
        <v>404</v>
      </c>
      <c r="B445" s="35">
        <v>503.71736942448138</v>
      </c>
      <c r="C445" s="30">
        <f t="shared" si="25"/>
        <v>504</v>
      </c>
    </row>
    <row r="446" spans="1:3">
      <c r="A446" s="25">
        <v>405</v>
      </c>
      <c r="B446" s="35">
        <v>471.89095699803056</v>
      </c>
      <c r="C446" s="30">
        <f t="shared" si="25"/>
        <v>472</v>
      </c>
    </row>
    <row r="447" spans="1:3">
      <c r="A447" s="25">
        <v>406</v>
      </c>
      <c r="B447" s="35">
        <v>478.1977354342439</v>
      </c>
      <c r="C447" s="30">
        <f t="shared" si="25"/>
        <v>478</v>
      </c>
    </row>
    <row r="448" spans="1:3">
      <c r="A448" s="25">
        <v>407</v>
      </c>
      <c r="B448" s="35">
        <v>506.17628816907109</v>
      </c>
      <c r="C448" s="30">
        <f t="shared" si="25"/>
        <v>506</v>
      </c>
    </row>
    <row r="449" spans="1:3">
      <c r="A449" s="25">
        <v>408</v>
      </c>
      <c r="B449" s="35">
        <v>495.65278290825427</v>
      </c>
      <c r="C449" s="30">
        <f t="shared" si="25"/>
        <v>496</v>
      </c>
    </row>
    <row r="450" spans="1:3">
      <c r="A450" s="25">
        <v>409</v>
      </c>
      <c r="B450" s="35">
        <v>505.52073077351633</v>
      </c>
      <c r="C450" s="30">
        <f t="shared" si="25"/>
        <v>506</v>
      </c>
    </row>
    <row r="451" spans="1:3">
      <c r="A451" s="25">
        <v>410</v>
      </c>
      <c r="B451" s="35">
        <v>490.62470889003657</v>
      </c>
      <c r="C451" s="30">
        <f t="shared" si="25"/>
        <v>491</v>
      </c>
    </row>
    <row r="452" spans="1:3">
      <c r="A452" s="25">
        <v>411</v>
      </c>
      <c r="B452" s="35">
        <v>482.82268179332414</v>
      </c>
      <c r="C452" s="30">
        <f t="shared" si="25"/>
        <v>483</v>
      </c>
    </row>
    <row r="453" spans="1:3">
      <c r="A453" s="25">
        <v>412</v>
      </c>
      <c r="B453" s="35">
        <v>451.46330692658898</v>
      </c>
      <c r="C453" s="30">
        <f t="shared" si="25"/>
        <v>451</v>
      </c>
    </row>
    <row r="454" spans="1:3">
      <c r="A454" s="25">
        <v>413</v>
      </c>
      <c r="B454" s="35">
        <v>460.83930439970482</v>
      </c>
      <c r="C454" s="30">
        <f t="shared" si="25"/>
        <v>461</v>
      </c>
    </row>
    <row r="455" spans="1:3">
      <c r="A455" s="25">
        <v>414</v>
      </c>
      <c r="B455" s="35">
        <v>513.61491518542971</v>
      </c>
      <c r="C455" s="30">
        <f t="shared" si="25"/>
        <v>514</v>
      </c>
    </row>
    <row r="456" spans="1:3">
      <c r="A456" s="25">
        <v>415</v>
      </c>
      <c r="B456" s="35">
        <v>514.65193937120716</v>
      </c>
      <c r="C456" s="30">
        <f t="shared" si="25"/>
        <v>515</v>
      </c>
    </row>
    <row r="457" spans="1:3">
      <c r="A457" s="25">
        <v>416</v>
      </c>
      <c r="B457" s="35">
        <v>471.95329834488689</v>
      </c>
      <c r="C457" s="30">
        <f t="shared" si="25"/>
        <v>472</v>
      </c>
    </row>
    <row r="458" spans="1:3">
      <c r="A458" s="25">
        <v>417</v>
      </c>
      <c r="B458" s="35">
        <v>519.81864590744044</v>
      </c>
      <c r="C458" s="30">
        <f t="shared" si="25"/>
        <v>520</v>
      </c>
    </row>
    <row r="459" spans="1:3">
      <c r="A459" s="25">
        <v>418</v>
      </c>
      <c r="B459" s="35">
        <v>501.42043293393704</v>
      </c>
      <c r="C459" s="30">
        <f t="shared" si="25"/>
        <v>501</v>
      </c>
    </row>
    <row r="460" spans="1:3">
      <c r="A460" s="25">
        <v>419</v>
      </c>
      <c r="B460" s="35">
        <v>486.94983772648789</v>
      </c>
      <c r="C460" s="30">
        <f t="shared" si="25"/>
        <v>487</v>
      </c>
    </row>
    <row r="461" spans="1:3">
      <c r="A461" s="25">
        <v>420</v>
      </c>
      <c r="B461" s="35">
        <v>511.64645160884515</v>
      </c>
      <c r="C461" s="30">
        <f t="shared" si="25"/>
        <v>512</v>
      </c>
    </row>
    <row r="462" spans="1:3">
      <c r="A462" s="25">
        <v>421</v>
      </c>
      <c r="B462" s="35">
        <v>487.6441845400484</v>
      </c>
      <c r="C462" s="30">
        <f t="shared" si="25"/>
        <v>488</v>
      </c>
    </row>
    <row r="463" spans="1:3">
      <c r="A463" s="25">
        <v>422</v>
      </c>
      <c r="B463" s="35">
        <v>463.57519859328681</v>
      </c>
      <c r="C463" s="30">
        <f t="shared" si="25"/>
        <v>464</v>
      </c>
    </row>
    <row r="464" spans="1:3">
      <c r="A464" s="25">
        <v>423</v>
      </c>
      <c r="B464" s="35">
        <v>488.96268548223952</v>
      </c>
      <c r="C464" s="30">
        <f t="shared" si="25"/>
        <v>489</v>
      </c>
    </row>
    <row r="465" spans="1:3">
      <c r="A465" s="25">
        <v>424</v>
      </c>
      <c r="B465" s="35">
        <v>466.3634238354291</v>
      </c>
      <c r="C465" s="30">
        <f t="shared" si="25"/>
        <v>466</v>
      </c>
    </row>
    <row r="466" spans="1:3">
      <c r="A466" s="25">
        <v>425</v>
      </c>
      <c r="B466" s="35">
        <v>500.06042015553248</v>
      </c>
      <c r="C466" s="30">
        <f t="shared" si="25"/>
        <v>500</v>
      </c>
    </row>
    <row r="467" spans="1:3">
      <c r="A467" s="25">
        <v>426</v>
      </c>
      <c r="B467" s="35">
        <v>502.67958938723518</v>
      </c>
      <c r="C467" s="30">
        <f t="shared" si="25"/>
        <v>503</v>
      </c>
    </row>
    <row r="468" spans="1:3">
      <c r="A468" s="25">
        <v>427</v>
      </c>
      <c r="B468" s="35">
        <v>502.52815539674134</v>
      </c>
      <c r="C468" s="30">
        <f t="shared" si="25"/>
        <v>503</v>
      </c>
    </row>
    <row r="469" spans="1:3">
      <c r="A469" s="25">
        <v>428</v>
      </c>
      <c r="B469" s="35">
        <v>528.20268852976142</v>
      </c>
      <c r="C469" s="30">
        <f t="shared" si="25"/>
        <v>528</v>
      </c>
    </row>
    <row r="470" spans="1:3">
      <c r="A470" s="25">
        <v>429</v>
      </c>
      <c r="B470" s="35">
        <v>475.69000252852447</v>
      </c>
      <c r="C470" s="30">
        <f t="shared" si="25"/>
        <v>476</v>
      </c>
    </row>
    <row r="471" spans="1:3">
      <c r="A471" s="25">
        <v>430</v>
      </c>
      <c r="B471" s="35">
        <v>456.40312051792171</v>
      </c>
      <c r="C471" s="30">
        <f t="shared" si="25"/>
        <v>456</v>
      </c>
    </row>
    <row r="472" spans="1:3">
      <c r="A472" s="25">
        <v>431</v>
      </c>
      <c r="B472" s="35">
        <v>500.21774590439941</v>
      </c>
      <c r="C472" s="30">
        <f t="shared" si="25"/>
        <v>500</v>
      </c>
    </row>
    <row r="473" spans="1:3">
      <c r="A473" s="25">
        <v>432</v>
      </c>
      <c r="B473" s="35">
        <v>516.20311686216428</v>
      </c>
      <c r="C473" s="30">
        <f t="shared" si="25"/>
        <v>516</v>
      </c>
    </row>
    <row r="474" spans="1:3">
      <c r="A474" s="25">
        <v>433</v>
      </c>
      <c r="B474" s="35">
        <v>530.63652305986466</v>
      </c>
      <c r="C474" s="30">
        <f t="shared" si="25"/>
        <v>531</v>
      </c>
    </row>
    <row r="475" spans="1:3">
      <c r="A475" s="25">
        <v>434</v>
      </c>
      <c r="B475" s="35">
        <v>479.58589540694925</v>
      </c>
      <c r="C475" s="30">
        <f t="shared" si="25"/>
        <v>480</v>
      </c>
    </row>
    <row r="476" spans="1:3">
      <c r="A476" s="25">
        <v>435</v>
      </c>
      <c r="B476" s="35">
        <v>506.33308051464815</v>
      </c>
      <c r="C476" s="30">
        <f t="shared" si="25"/>
        <v>506</v>
      </c>
    </row>
    <row r="477" spans="1:3">
      <c r="A477" s="25">
        <v>436</v>
      </c>
      <c r="B477" s="35">
        <v>478.98525104099213</v>
      </c>
      <c r="C477" s="30">
        <f t="shared" si="25"/>
        <v>479</v>
      </c>
    </row>
    <row r="478" spans="1:3">
      <c r="A478" s="25">
        <v>437</v>
      </c>
      <c r="B478" s="35">
        <v>501.45096914204555</v>
      </c>
      <c r="C478" s="30">
        <f t="shared" si="25"/>
        <v>501</v>
      </c>
    </row>
    <row r="479" spans="1:3">
      <c r="A479" s="25">
        <v>438</v>
      </c>
      <c r="B479" s="35">
        <v>504.28719008440089</v>
      </c>
      <c r="C479" s="30">
        <f t="shared" si="25"/>
        <v>504</v>
      </c>
    </row>
    <row r="480" spans="1:3">
      <c r="A480" s="25">
        <v>439</v>
      </c>
      <c r="B480" s="35">
        <v>481.24828835070639</v>
      </c>
      <c r="C480" s="30">
        <f t="shared" si="25"/>
        <v>481</v>
      </c>
    </row>
    <row r="481" spans="1:3">
      <c r="A481" s="25">
        <v>440</v>
      </c>
      <c r="B481" s="35">
        <v>477.25767717809231</v>
      </c>
      <c r="C481" s="30">
        <f t="shared" si="25"/>
        <v>477</v>
      </c>
    </row>
    <row r="482" spans="1:3">
      <c r="A482" s="25">
        <v>441</v>
      </c>
      <c r="B482" s="35">
        <v>473.65059477412888</v>
      </c>
      <c r="C482" s="30">
        <f t="shared" si="25"/>
        <v>474</v>
      </c>
    </row>
    <row r="483" spans="1:3">
      <c r="A483" s="25">
        <v>442</v>
      </c>
      <c r="B483" s="35">
        <v>497.78476702084367</v>
      </c>
      <c r="C483" s="30">
        <f t="shared" si="25"/>
        <v>498</v>
      </c>
    </row>
    <row r="484" spans="1:3">
      <c r="A484" s="25">
        <v>443</v>
      </c>
      <c r="B484" s="35">
        <v>474.38306591239916</v>
      </c>
      <c r="C484" s="30">
        <f t="shared" si="25"/>
        <v>474</v>
      </c>
    </row>
    <row r="485" spans="1:3">
      <c r="A485" s="25">
        <v>444</v>
      </c>
      <c r="B485" s="35">
        <v>484.93213165360498</v>
      </c>
      <c r="C485" s="30">
        <f t="shared" si="25"/>
        <v>485</v>
      </c>
    </row>
    <row r="486" spans="1:3">
      <c r="A486" s="25">
        <v>445</v>
      </c>
      <c r="B486" s="35">
        <v>494.38195191586033</v>
      </c>
      <c r="C486" s="30">
        <f t="shared" si="25"/>
        <v>494</v>
      </c>
    </row>
    <row r="487" spans="1:3">
      <c r="A487" s="25">
        <v>446</v>
      </c>
      <c r="B487" s="35">
        <v>447.38835191830799</v>
      </c>
      <c r="C487" s="30">
        <f t="shared" si="25"/>
        <v>447</v>
      </c>
    </row>
    <row r="488" spans="1:3">
      <c r="A488" s="25">
        <v>447</v>
      </c>
      <c r="B488" s="35">
        <v>489.22770133346489</v>
      </c>
      <c r="C488" s="30">
        <f t="shared" si="25"/>
        <v>489</v>
      </c>
    </row>
    <row r="489" spans="1:3">
      <c r="A489" s="25">
        <v>448</v>
      </c>
      <c r="B489" s="35">
        <v>481.48049554945328</v>
      </c>
      <c r="C489" s="30">
        <f t="shared" si="25"/>
        <v>481</v>
      </c>
    </row>
    <row r="490" spans="1:3">
      <c r="A490" s="25">
        <v>449</v>
      </c>
      <c r="B490" s="35">
        <v>512.67224815042096</v>
      </c>
      <c r="C490" s="30">
        <f t="shared" si="25"/>
        <v>513</v>
      </c>
    </row>
    <row r="491" spans="1:3">
      <c r="A491" s="25">
        <v>450</v>
      </c>
      <c r="B491" s="35">
        <v>468.69250138707571</v>
      </c>
      <c r="C491" s="30">
        <f t="shared" ref="C491:C554" si="26">ROUND(B491,0)</f>
        <v>469</v>
      </c>
    </row>
    <row r="492" spans="1:3">
      <c r="A492" s="25">
        <v>451</v>
      </c>
      <c r="B492" s="35">
        <v>490.47303658628653</v>
      </c>
      <c r="C492" s="30">
        <f t="shared" si="26"/>
        <v>490</v>
      </c>
    </row>
    <row r="493" spans="1:3">
      <c r="A493" s="25">
        <v>452</v>
      </c>
      <c r="B493" s="35">
        <v>461.16818126472276</v>
      </c>
      <c r="C493" s="30">
        <f t="shared" si="26"/>
        <v>461</v>
      </c>
    </row>
    <row r="494" spans="1:3">
      <c r="A494" s="25">
        <v>453</v>
      </c>
      <c r="B494" s="35">
        <v>464.18326359611092</v>
      </c>
      <c r="C494" s="30">
        <f t="shared" si="26"/>
        <v>464</v>
      </c>
    </row>
    <row r="495" spans="1:3">
      <c r="A495" s="25">
        <v>454</v>
      </c>
      <c r="B495" s="35">
        <v>474.55766803019787</v>
      </c>
      <c r="C495" s="30">
        <f t="shared" si="26"/>
        <v>475</v>
      </c>
    </row>
    <row r="496" spans="1:3">
      <c r="A496" s="25">
        <v>455</v>
      </c>
      <c r="B496" s="35">
        <v>511.87776857082304</v>
      </c>
      <c r="C496" s="30">
        <f t="shared" si="26"/>
        <v>512</v>
      </c>
    </row>
    <row r="497" spans="1:3">
      <c r="A497" s="25">
        <v>456</v>
      </c>
      <c r="B497" s="35">
        <v>503.68298750956683</v>
      </c>
      <c r="C497" s="30">
        <f t="shared" si="26"/>
        <v>504</v>
      </c>
    </row>
    <row r="498" spans="1:3">
      <c r="A498" s="25">
        <v>457</v>
      </c>
      <c r="B498" s="35">
        <v>491.02884657774189</v>
      </c>
      <c r="C498" s="30">
        <f t="shared" si="26"/>
        <v>491</v>
      </c>
    </row>
    <row r="499" spans="1:3">
      <c r="A499" s="25">
        <v>458</v>
      </c>
      <c r="B499" s="35">
        <v>483.14410202845215</v>
      </c>
      <c r="C499" s="30">
        <f t="shared" si="26"/>
        <v>483</v>
      </c>
    </row>
    <row r="500" spans="1:3">
      <c r="A500" s="25">
        <v>459</v>
      </c>
      <c r="B500" s="35">
        <v>468.96329686154809</v>
      </c>
      <c r="C500" s="30">
        <f t="shared" si="26"/>
        <v>469</v>
      </c>
    </row>
    <row r="501" spans="1:3">
      <c r="A501" s="25">
        <v>460</v>
      </c>
      <c r="B501" s="35">
        <v>511.05680220555155</v>
      </c>
      <c r="C501" s="30">
        <f t="shared" si="26"/>
        <v>511</v>
      </c>
    </row>
    <row r="502" spans="1:3">
      <c r="A502" s="25">
        <v>461</v>
      </c>
      <c r="B502" s="35">
        <v>506.64755220777579</v>
      </c>
      <c r="C502" s="30">
        <f t="shared" si="26"/>
        <v>507</v>
      </c>
    </row>
    <row r="503" spans="1:3">
      <c r="A503" s="25">
        <v>462</v>
      </c>
      <c r="B503" s="35">
        <v>507.04858691288518</v>
      </c>
      <c r="C503" s="30">
        <f t="shared" si="26"/>
        <v>507</v>
      </c>
    </row>
    <row r="504" spans="1:3">
      <c r="A504" s="25">
        <v>463</v>
      </c>
      <c r="B504" s="35">
        <v>490.88267494988804</v>
      </c>
      <c r="C504" s="30">
        <f t="shared" si="26"/>
        <v>491</v>
      </c>
    </row>
    <row r="505" spans="1:3">
      <c r="A505" s="25">
        <v>464</v>
      </c>
      <c r="B505" s="35">
        <v>495.03848733865334</v>
      </c>
      <c r="C505" s="30">
        <f t="shared" si="26"/>
        <v>495</v>
      </c>
    </row>
    <row r="506" spans="1:3">
      <c r="A506" s="25">
        <v>465</v>
      </c>
      <c r="B506" s="35">
        <v>516.60491630472029</v>
      </c>
      <c r="C506" s="30">
        <f t="shared" si="26"/>
        <v>517</v>
      </c>
    </row>
    <row r="507" spans="1:3">
      <c r="A507" s="25">
        <v>466</v>
      </c>
      <c r="B507" s="35">
        <v>495.71062998165735</v>
      </c>
      <c r="C507" s="30">
        <f t="shared" si="26"/>
        <v>496</v>
      </c>
    </row>
    <row r="508" spans="1:3">
      <c r="A508" s="25">
        <v>467</v>
      </c>
      <c r="B508" s="35">
        <v>483.61329908105085</v>
      </c>
      <c r="C508" s="30">
        <f t="shared" si="26"/>
        <v>484</v>
      </c>
    </row>
    <row r="509" spans="1:3">
      <c r="A509" s="25">
        <v>468</v>
      </c>
      <c r="B509" s="35">
        <v>492.51683330173091</v>
      </c>
      <c r="C509" s="30">
        <f t="shared" si="26"/>
        <v>493</v>
      </c>
    </row>
    <row r="510" spans="1:3">
      <c r="A510" s="25">
        <v>469</v>
      </c>
      <c r="B510" s="35">
        <v>488.38398257558219</v>
      </c>
      <c r="C510" s="30">
        <f t="shared" si="26"/>
        <v>488</v>
      </c>
    </row>
    <row r="511" spans="1:3">
      <c r="A511" s="25">
        <v>470</v>
      </c>
      <c r="B511" s="35">
        <v>499.40893271321193</v>
      </c>
      <c r="C511" s="30">
        <f t="shared" si="26"/>
        <v>499</v>
      </c>
    </row>
    <row r="512" spans="1:3">
      <c r="A512" s="25">
        <v>471</v>
      </c>
      <c r="B512" s="35">
        <v>473.84835816046302</v>
      </c>
      <c r="C512" s="30">
        <f t="shared" si="26"/>
        <v>474</v>
      </c>
    </row>
    <row r="513" spans="1:3">
      <c r="A513" s="25">
        <v>472</v>
      </c>
      <c r="B513" s="35">
        <v>493.47967140920832</v>
      </c>
      <c r="C513" s="30">
        <f t="shared" si="26"/>
        <v>493</v>
      </c>
    </row>
    <row r="514" spans="1:3">
      <c r="A514" s="25">
        <v>473</v>
      </c>
      <c r="B514" s="35">
        <v>448.61981558871071</v>
      </c>
      <c r="C514" s="30">
        <f t="shared" si="26"/>
        <v>449</v>
      </c>
    </row>
    <row r="515" spans="1:3">
      <c r="A515" s="25">
        <v>474</v>
      </c>
      <c r="B515" s="35">
        <v>472.43300623907794</v>
      </c>
      <c r="C515" s="30">
        <f t="shared" si="26"/>
        <v>472</v>
      </c>
    </row>
    <row r="516" spans="1:3">
      <c r="A516" s="25">
        <v>475</v>
      </c>
      <c r="B516" s="35">
        <v>478.94745932645969</v>
      </c>
      <c r="C516" s="30">
        <f t="shared" si="26"/>
        <v>479</v>
      </c>
    </row>
    <row r="517" spans="1:3">
      <c r="A517" s="25">
        <v>476</v>
      </c>
      <c r="B517" s="35">
        <v>485.65889590038614</v>
      </c>
      <c r="C517" s="30">
        <f t="shared" si="26"/>
        <v>486</v>
      </c>
    </row>
    <row r="518" spans="1:3">
      <c r="A518" s="25">
        <v>477</v>
      </c>
      <c r="B518" s="35">
        <v>490.04681067316369</v>
      </c>
      <c r="C518" s="30">
        <f t="shared" si="26"/>
        <v>490</v>
      </c>
    </row>
    <row r="519" spans="1:3">
      <c r="A519" s="25">
        <v>478</v>
      </c>
      <c r="B519" s="35">
        <v>506.12614382531297</v>
      </c>
      <c r="C519" s="30">
        <f t="shared" si="26"/>
        <v>506</v>
      </c>
    </row>
    <row r="520" spans="1:3">
      <c r="A520" s="25">
        <v>479</v>
      </c>
      <c r="B520" s="35">
        <v>476.25797589478202</v>
      </c>
      <c r="C520" s="30">
        <f t="shared" si="26"/>
        <v>476</v>
      </c>
    </row>
    <row r="521" spans="1:3">
      <c r="A521" s="25">
        <v>480</v>
      </c>
      <c r="B521" s="35">
        <v>497.56491749855309</v>
      </c>
      <c r="C521" s="30">
        <f t="shared" si="26"/>
        <v>498</v>
      </c>
    </row>
    <row r="522" spans="1:3">
      <c r="A522" s="25">
        <v>481</v>
      </c>
      <c r="B522" s="35">
        <v>501.9956552399392</v>
      </c>
      <c r="C522" s="30">
        <f t="shared" si="26"/>
        <v>502</v>
      </c>
    </row>
    <row r="523" spans="1:3">
      <c r="A523" s="25">
        <v>482</v>
      </c>
      <c r="B523" s="35">
        <v>472.04753039668799</v>
      </c>
      <c r="C523" s="30">
        <f t="shared" si="26"/>
        <v>472</v>
      </c>
    </row>
    <row r="524" spans="1:3">
      <c r="A524" s="25">
        <v>483</v>
      </c>
      <c r="B524" s="35">
        <v>491.70634574918927</v>
      </c>
      <c r="C524" s="30">
        <f t="shared" si="26"/>
        <v>492</v>
      </c>
    </row>
    <row r="525" spans="1:3">
      <c r="A525" s="25">
        <v>484</v>
      </c>
      <c r="B525" s="35">
        <v>504.63916099587527</v>
      </c>
      <c r="C525" s="30">
        <f t="shared" si="26"/>
        <v>505</v>
      </c>
    </row>
    <row r="526" spans="1:3">
      <c r="A526" s="25">
        <v>485</v>
      </c>
      <c r="B526" s="35">
        <v>519.60605736193679</v>
      </c>
      <c r="C526" s="30">
        <f t="shared" si="26"/>
        <v>520</v>
      </c>
    </row>
    <row r="527" spans="1:3">
      <c r="A527" s="25">
        <v>486</v>
      </c>
      <c r="B527" s="35">
        <v>492.71700418400383</v>
      </c>
      <c r="C527" s="30">
        <f t="shared" si="26"/>
        <v>493</v>
      </c>
    </row>
    <row r="528" spans="1:3">
      <c r="A528" s="25">
        <v>487</v>
      </c>
      <c r="B528" s="35">
        <v>453.48694078025505</v>
      </c>
      <c r="C528" s="30">
        <f t="shared" si="26"/>
        <v>453</v>
      </c>
    </row>
    <row r="529" spans="1:3">
      <c r="A529" s="25">
        <v>488</v>
      </c>
      <c r="B529" s="35">
        <v>504.79972045238264</v>
      </c>
      <c r="C529" s="30">
        <f t="shared" si="26"/>
        <v>505</v>
      </c>
    </row>
    <row r="530" spans="1:3">
      <c r="A530" s="25">
        <v>489</v>
      </c>
      <c r="B530" s="35">
        <v>455.57187669711811</v>
      </c>
      <c r="C530" s="30">
        <f t="shared" si="26"/>
        <v>456</v>
      </c>
    </row>
    <row r="531" spans="1:3">
      <c r="A531" s="25">
        <v>490</v>
      </c>
      <c r="B531" s="35">
        <v>514.9353109606111</v>
      </c>
      <c r="C531" s="30">
        <f t="shared" si="26"/>
        <v>515</v>
      </c>
    </row>
    <row r="532" spans="1:3">
      <c r="A532" s="25">
        <v>491</v>
      </c>
      <c r="B532" s="35">
        <v>482.93689988851588</v>
      </c>
      <c r="C532" s="30">
        <f t="shared" si="26"/>
        <v>483</v>
      </c>
    </row>
    <row r="533" spans="1:3">
      <c r="A533" s="25">
        <v>492</v>
      </c>
      <c r="B533" s="35">
        <v>546.8234867495521</v>
      </c>
      <c r="C533" s="30">
        <f t="shared" si="26"/>
        <v>547</v>
      </c>
    </row>
    <row r="534" spans="1:3">
      <c r="A534" s="25">
        <v>493</v>
      </c>
      <c r="B534" s="35">
        <v>503.79596644881235</v>
      </c>
      <c r="C534" s="30">
        <f t="shared" si="26"/>
        <v>504</v>
      </c>
    </row>
    <row r="535" spans="1:3">
      <c r="A535" s="25">
        <v>494</v>
      </c>
      <c r="B535" s="35">
        <v>497.43260826263827</v>
      </c>
      <c r="C535" s="30">
        <f t="shared" si="26"/>
        <v>497</v>
      </c>
    </row>
    <row r="536" spans="1:3">
      <c r="A536" s="25">
        <v>495</v>
      </c>
      <c r="B536" s="35">
        <v>472.9088750617002</v>
      </c>
      <c r="C536" s="30">
        <f t="shared" si="26"/>
        <v>473</v>
      </c>
    </row>
    <row r="537" spans="1:3">
      <c r="A537" s="25">
        <v>496</v>
      </c>
      <c r="B537" s="35">
        <v>481.40758556505489</v>
      </c>
      <c r="C537" s="30">
        <f t="shared" si="26"/>
        <v>481</v>
      </c>
    </row>
    <row r="538" spans="1:3">
      <c r="A538" s="25">
        <v>497</v>
      </c>
      <c r="B538" s="35">
        <v>495.47515546458453</v>
      </c>
      <c r="C538" s="30">
        <f t="shared" si="26"/>
        <v>495</v>
      </c>
    </row>
    <row r="539" spans="1:3">
      <c r="A539" s="25">
        <v>498</v>
      </c>
      <c r="B539" s="35">
        <v>497.99643495688292</v>
      </c>
      <c r="C539" s="30">
        <f t="shared" si="26"/>
        <v>498</v>
      </c>
    </row>
    <row r="540" spans="1:3">
      <c r="A540" s="25">
        <v>499</v>
      </c>
      <c r="B540" s="35">
        <v>483.48461608214848</v>
      </c>
      <c r="C540" s="30">
        <f t="shared" si="26"/>
        <v>483</v>
      </c>
    </row>
    <row r="541" spans="1:3">
      <c r="A541" s="25">
        <v>500</v>
      </c>
      <c r="B541" s="35">
        <v>500.3667110988672</v>
      </c>
      <c r="C541" s="30">
        <f t="shared" si="26"/>
        <v>500</v>
      </c>
    </row>
    <row r="542" spans="1:3">
      <c r="A542" s="25">
        <v>501</v>
      </c>
      <c r="B542" s="35">
        <v>493.05698863904286</v>
      </c>
      <c r="C542" s="30">
        <f t="shared" si="26"/>
        <v>493</v>
      </c>
    </row>
    <row r="543" spans="1:3">
      <c r="A543" s="25">
        <v>502</v>
      </c>
      <c r="B543" s="35">
        <v>478.17323299256918</v>
      </c>
      <c r="C543" s="30">
        <f t="shared" si="26"/>
        <v>478</v>
      </c>
    </row>
    <row r="544" spans="1:3">
      <c r="A544" s="25">
        <v>503</v>
      </c>
      <c r="B544" s="35">
        <v>506.04324902068356</v>
      </c>
      <c r="C544" s="30">
        <f t="shared" si="26"/>
        <v>506</v>
      </c>
    </row>
    <row r="545" spans="1:3">
      <c r="A545" s="25">
        <v>504</v>
      </c>
      <c r="B545" s="35">
        <v>498.23026832876826</v>
      </c>
      <c r="C545" s="30">
        <f t="shared" si="26"/>
        <v>498</v>
      </c>
    </row>
    <row r="546" spans="1:3">
      <c r="A546" s="25">
        <v>505</v>
      </c>
      <c r="B546" s="35">
        <v>489.91387383522647</v>
      </c>
      <c r="C546" s="30">
        <f t="shared" si="26"/>
        <v>490</v>
      </c>
    </row>
    <row r="547" spans="1:3">
      <c r="A547" s="25">
        <v>506</v>
      </c>
      <c r="B547" s="35">
        <v>476.83478927344322</v>
      </c>
      <c r="C547" s="30">
        <f t="shared" si="26"/>
        <v>477</v>
      </c>
    </row>
    <row r="548" spans="1:3">
      <c r="A548" s="25">
        <v>507</v>
      </c>
      <c r="B548" s="35">
        <v>469.41529830223362</v>
      </c>
      <c r="C548" s="30">
        <f t="shared" si="26"/>
        <v>469</v>
      </c>
    </row>
    <row r="549" spans="1:3">
      <c r="A549" s="25">
        <v>508</v>
      </c>
      <c r="B549" s="35">
        <v>510.99422698075568</v>
      </c>
      <c r="C549" s="30">
        <f t="shared" si="26"/>
        <v>511</v>
      </c>
    </row>
    <row r="550" spans="1:3">
      <c r="A550" s="25">
        <v>509</v>
      </c>
      <c r="B550" s="35">
        <v>476.90046120387183</v>
      </c>
      <c r="C550" s="30">
        <f t="shared" si="26"/>
        <v>477</v>
      </c>
    </row>
    <row r="551" spans="1:3">
      <c r="A551" s="25">
        <v>510</v>
      </c>
      <c r="B551" s="35">
        <v>506.1618533071869</v>
      </c>
      <c r="C551" s="30">
        <f t="shared" si="26"/>
        <v>506</v>
      </c>
    </row>
    <row r="552" spans="1:3">
      <c r="A552" s="25">
        <v>511</v>
      </c>
      <c r="B552" s="35">
        <v>481.51355404261039</v>
      </c>
      <c r="C552" s="30">
        <f t="shared" si="26"/>
        <v>482</v>
      </c>
    </row>
    <row r="553" spans="1:3">
      <c r="A553" s="25">
        <v>512</v>
      </c>
      <c r="B553" s="35">
        <v>485.47253848053401</v>
      </c>
      <c r="C553" s="30">
        <f t="shared" si="26"/>
        <v>485</v>
      </c>
    </row>
    <row r="554" spans="1:3">
      <c r="A554" s="25">
        <v>513</v>
      </c>
      <c r="B554" s="35">
        <v>446.31496264085172</v>
      </c>
      <c r="C554" s="30">
        <f t="shared" si="26"/>
        <v>446</v>
      </c>
    </row>
    <row r="555" spans="1:3">
      <c r="A555" s="25">
        <v>514</v>
      </c>
      <c r="B555" s="35">
        <v>480.59440352600859</v>
      </c>
      <c r="C555" s="30">
        <f t="shared" ref="C555:C618" si="27">ROUND(B555,0)</f>
        <v>481</v>
      </c>
    </row>
    <row r="556" spans="1:3">
      <c r="A556" s="25">
        <v>515</v>
      </c>
      <c r="B556" s="35">
        <v>463.48954136381985</v>
      </c>
      <c r="C556" s="30">
        <f t="shared" si="27"/>
        <v>463</v>
      </c>
    </row>
    <row r="557" spans="1:3">
      <c r="A557" s="25">
        <v>516</v>
      </c>
      <c r="B557" s="35">
        <v>431.61304917130724</v>
      </c>
      <c r="C557" s="30">
        <f t="shared" si="27"/>
        <v>432</v>
      </c>
    </row>
    <row r="558" spans="1:3">
      <c r="A558" s="25">
        <v>517</v>
      </c>
      <c r="B558" s="35">
        <v>496.0597370099722</v>
      </c>
      <c r="C558" s="30">
        <f t="shared" si="27"/>
        <v>496</v>
      </c>
    </row>
    <row r="559" spans="1:3">
      <c r="A559" s="25">
        <v>518</v>
      </c>
      <c r="B559" s="35">
        <v>523.44687223121468</v>
      </c>
      <c r="C559" s="30">
        <f t="shared" si="27"/>
        <v>523</v>
      </c>
    </row>
    <row r="560" spans="1:3">
      <c r="A560" s="25">
        <v>519</v>
      </c>
      <c r="B560" s="35">
        <v>562.02562382792394</v>
      </c>
      <c r="C560" s="30">
        <f t="shared" si="27"/>
        <v>562</v>
      </c>
    </row>
    <row r="561" spans="1:3">
      <c r="A561" s="25">
        <v>520</v>
      </c>
      <c r="B561" s="35">
        <v>502.03703602298015</v>
      </c>
      <c r="C561" s="30">
        <f t="shared" si="27"/>
        <v>502</v>
      </c>
    </row>
    <row r="562" spans="1:3">
      <c r="A562" s="25">
        <v>521</v>
      </c>
      <c r="B562" s="35">
        <v>481.81080166569905</v>
      </c>
      <c r="C562" s="30">
        <f t="shared" si="27"/>
        <v>482</v>
      </c>
    </row>
    <row r="563" spans="1:3">
      <c r="A563" s="25">
        <v>522</v>
      </c>
      <c r="B563" s="35">
        <v>485.03750666376322</v>
      </c>
      <c r="C563" s="30">
        <f t="shared" si="27"/>
        <v>485</v>
      </c>
    </row>
    <row r="564" spans="1:3">
      <c r="A564" s="25">
        <v>523</v>
      </c>
      <c r="B564" s="35">
        <v>459.90334072612632</v>
      </c>
      <c r="C564" s="30">
        <f t="shared" si="27"/>
        <v>460</v>
      </c>
    </row>
    <row r="565" spans="1:3">
      <c r="A565" s="25">
        <v>524</v>
      </c>
      <c r="B565" s="35">
        <v>474.29351726293498</v>
      </c>
      <c r="C565" s="30">
        <f t="shared" si="27"/>
        <v>474</v>
      </c>
    </row>
    <row r="566" spans="1:3">
      <c r="A566" s="25">
        <v>525</v>
      </c>
      <c r="B566" s="35">
        <v>507.57808027375563</v>
      </c>
      <c r="C566" s="30">
        <f t="shared" si="27"/>
        <v>508</v>
      </c>
    </row>
    <row r="567" spans="1:3">
      <c r="A567" s="25">
        <v>526</v>
      </c>
      <c r="B567" s="35">
        <v>502.33958639137427</v>
      </c>
      <c r="C567" s="30">
        <f t="shared" si="27"/>
        <v>502</v>
      </c>
    </row>
    <row r="568" spans="1:3">
      <c r="A568" s="25">
        <v>527</v>
      </c>
      <c r="B568" s="35">
        <v>510.17452753894418</v>
      </c>
      <c r="C568" s="30">
        <f t="shared" si="27"/>
        <v>510</v>
      </c>
    </row>
    <row r="569" spans="1:3">
      <c r="A569" s="25">
        <v>528</v>
      </c>
      <c r="B569" s="35">
        <v>474.89660510208432</v>
      </c>
      <c r="C569" s="30">
        <f t="shared" si="27"/>
        <v>475</v>
      </c>
    </row>
    <row r="570" spans="1:3">
      <c r="A570" s="25">
        <v>529</v>
      </c>
      <c r="B570" s="35">
        <v>528.79079425795294</v>
      </c>
      <c r="C570" s="30">
        <f t="shared" si="27"/>
        <v>529</v>
      </c>
    </row>
    <row r="571" spans="1:3">
      <c r="A571" s="25">
        <v>530</v>
      </c>
      <c r="B571" s="35">
        <v>516.11245210089146</v>
      </c>
      <c r="C571" s="30">
        <f t="shared" si="27"/>
        <v>516</v>
      </c>
    </row>
    <row r="572" spans="1:3">
      <c r="A572" s="25">
        <v>531</v>
      </c>
      <c r="B572" s="35">
        <v>485.72411013293163</v>
      </c>
      <c r="C572" s="30">
        <f t="shared" si="27"/>
        <v>486</v>
      </c>
    </row>
    <row r="573" spans="1:3">
      <c r="A573" s="25">
        <v>532</v>
      </c>
      <c r="B573" s="35">
        <v>498.0422638970133</v>
      </c>
      <c r="C573" s="30">
        <f t="shared" si="27"/>
        <v>498</v>
      </c>
    </row>
    <row r="574" spans="1:3">
      <c r="A574" s="25">
        <v>533</v>
      </c>
      <c r="B574" s="35">
        <v>466.19541942887577</v>
      </c>
      <c r="C574" s="30">
        <f t="shared" si="27"/>
        <v>466</v>
      </c>
    </row>
    <row r="575" spans="1:3">
      <c r="A575" s="25">
        <v>534</v>
      </c>
      <c r="B575" s="35">
        <v>470.47516527708831</v>
      </c>
      <c r="C575" s="30">
        <f t="shared" si="27"/>
        <v>470</v>
      </c>
    </row>
    <row r="576" spans="1:3">
      <c r="A576" s="25">
        <v>535</v>
      </c>
      <c r="B576" s="35">
        <v>471.44636711221096</v>
      </c>
      <c r="C576" s="30">
        <f t="shared" si="27"/>
        <v>471</v>
      </c>
    </row>
    <row r="577" spans="1:3">
      <c r="A577" s="25">
        <v>536</v>
      </c>
      <c r="B577" s="35">
        <v>498.58420396755696</v>
      </c>
      <c r="C577" s="30">
        <f t="shared" si="27"/>
        <v>499</v>
      </c>
    </row>
    <row r="578" spans="1:3">
      <c r="A578" s="25">
        <v>537</v>
      </c>
      <c r="B578" s="35">
        <v>458.22620388561268</v>
      </c>
      <c r="C578" s="30">
        <f t="shared" si="27"/>
        <v>458</v>
      </c>
    </row>
    <row r="579" spans="1:3">
      <c r="A579" s="25">
        <v>538</v>
      </c>
      <c r="B579" s="35">
        <v>468.80220635451656</v>
      </c>
      <c r="C579" s="30">
        <f t="shared" si="27"/>
        <v>469</v>
      </c>
    </row>
    <row r="580" spans="1:3">
      <c r="A580" s="25">
        <v>539</v>
      </c>
      <c r="B580" s="35">
        <v>517.1788542727777</v>
      </c>
      <c r="C580" s="30">
        <f t="shared" si="27"/>
        <v>517</v>
      </c>
    </row>
    <row r="581" spans="1:3">
      <c r="A581" s="25">
        <v>540</v>
      </c>
      <c r="B581" s="35">
        <v>486.75880075201098</v>
      </c>
      <c r="C581" s="30">
        <f t="shared" si="27"/>
        <v>487</v>
      </c>
    </row>
    <row r="582" spans="1:3">
      <c r="A582" s="25">
        <v>541</v>
      </c>
      <c r="B582" s="35">
        <v>524.91116065693768</v>
      </c>
      <c r="C582" s="30">
        <f t="shared" si="27"/>
        <v>525</v>
      </c>
    </row>
    <row r="583" spans="1:3">
      <c r="A583" s="25">
        <v>542</v>
      </c>
      <c r="B583" s="35">
        <v>502.84110719462774</v>
      </c>
      <c r="C583" s="30">
        <f t="shared" si="27"/>
        <v>503</v>
      </c>
    </row>
    <row r="584" spans="1:3">
      <c r="A584" s="25">
        <v>543</v>
      </c>
      <c r="B584" s="35">
        <v>477.47145709499546</v>
      </c>
      <c r="C584" s="30">
        <f t="shared" si="27"/>
        <v>477</v>
      </c>
    </row>
    <row r="585" spans="1:3">
      <c r="A585" s="25">
        <v>544</v>
      </c>
      <c r="B585" s="35">
        <v>507.52505072102485</v>
      </c>
      <c r="C585" s="30">
        <f t="shared" si="27"/>
        <v>508</v>
      </c>
    </row>
    <row r="586" spans="1:3">
      <c r="A586" s="25">
        <v>545</v>
      </c>
      <c r="B586" s="35">
        <v>491.12400665819109</v>
      </c>
      <c r="C586" s="30">
        <f t="shared" si="27"/>
        <v>491</v>
      </c>
    </row>
    <row r="587" spans="1:3">
      <c r="A587" s="25">
        <v>546</v>
      </c>
      <c r="B587" s="35">
        <v>461.14259105292717</v>
      </c>
      <c r="C587" s="30">
        <f t="shared" si="27"/>
        <v>461</v>
      </c>
    </row>
    <row r="588" spans="1:3">
      <c r="A588" s="25">
        <v>547</v>
      </c>
      <c r="B588" s="35">
        <v>436.27151893651217</v>
      </c>
      <c r="C588" s="30">
        <f t="shared" si="27"/>
        <v>436</v>
      </c>
    </row>
    <row r="589" spans="1:3">
      <c r="A589" s="25">
        <v>548</v>
      </c>
      <c r="B589" s="35">
        <v>464.96161974589995</v>
      </c>
      <c r="C589" s="30">
        <f t="shared" si="27"/>
        <v>465</v>
      </c>
    </row>
    <row r="590" spans="1:3">
      <c r="A590" s="25">
        <v>549</v>
      </c>
      <c r="B590" s="35">
        <v>484.68883269368553</v>
      </c>
      <c r="C590" s="30">
        <f t="shared" si="27"/>
        <v>485</v>
      </c>
    </row>
    <row r="591" spans="1:3">
      <c r="A591" s="25">
        <v>550</v>
      </c>
      <c r="B591" s="35">
        <v>487.6385381049688</v>
      </c>
      <c r="C591" s="30">
        <f t="shared" si="27"/>
        <v>488</v>
      </c>
    </row>
    <row r="592" spans="1:3">
      <c r="A592" s="25">
        <v>551</v>
      </c>
      <c r="B592" s="35">
        <v>467.20820329997628</v>
      </c>
      <c r="C592" s="30">
        <f t="shared" si="27"/>
        <v>467</v>
      </c>
    </row>
    <row r="593" spans="1:3">
      <c r="A593" s="25">
        <v>552</v>
      </c>
      <c r="B593" s="35">
        <v>486.6200057069675</v>
      </c>
      <c r="C593" s="30">
        <f t="shared" si="27"/>
        <v>487</v>
      </c>
    </row>
    <row r="594" spans="1:3">
      <c r="A594" s="25">
        <v>553</v>
      </c>
      <c r="B594" s="35">
        <v>485.8004487614578</v>
      </c>
      <c r="C594" s="30">
        <f t="shared" si="27"/>
        <v>486</v>
      </c>
    </row>
    <row r="595" spans="1:3">
      <c r="A595" s="25">
        <v>554</v>
      </c>
      <c r="B595" s="35">
        <v>495.90954179536129</v>
      </c>
      <c r="C595" s="30">
        <f t="shared" si="27"/>
        <v>496</v>
      </c>
    </row>
    <row r="596" spans="1:3">
      <c r="A596" s="25">
        <v>555</v>
      </c>
      <c r="B596" s="35">
        <v>475.05965678871689</v>
      </c>
      <c r="C596" s="30">
        <f t="shared" si="27"/>
        <v>475</v>
      </c>
    </row>
    <row r="597" spans="1:3">
      <c r="A597" s="25">
        <v>556</v>
      </c>
      <c r="B597" s="35">
        <v>494.19869069525294</v>
      </c>
      <c r="C597" s="30">
        <f t="shared" si="27"/>
        <v>494</v>
      </c>
    </row>
    <row r="598" spans="1:3">
      <c r="A598" s="25">
        <v>557</v>
      </c>
      <c r="B598" s="35">
        <v>480.06066552501784</v>
      </c>
      <c r="C598" s="30">
        <f t="shared" si="27"/>
        <v>480</v>
      </c>
    </row>
    <row r="599" spans="1:3">
      <c r="A599" s="25">
        <v>558</v>
      </c>
      <c r="B599" s="35">
        <v>496.88838208470838</v>
      </c>
      <c r="C599" s="30">
        <f t="shared" si="27"/>
        <v>497</v>
      </c>
    </row>
    <row r="600" spans="1:3">
      <c r="A600" s="25">
        <v>559</v>
      </c>
      <c r="B600" s="35">
        <v>491.60343338103394</v>
      </c>
      <c r="C600" s="30">
        <f t="shared" si="27"/>
        <v>492</v>
      </c>
    </row>
    <row r="601" spans="1:3">
      <c r="A601" s="25">
        <v>560</v>
      </c>
      <c r="B601" s="35">
        <v>493.74786609275111</v>
      </c>
      <c r="C601" s="30">
        <f t="shared" si="27"/>
        <v>494</v>
      </c>
    </row>
    <row r="602" spans="1:3">
      <c r="A602" s="25">
        <v>561</v>
      </c>
      <c r="B602" s="35">
        <v>491.50248496199015</v>
      </c>
      <c r="C602" s="30">
        <f t="shared" si="27"/>
        <v>492</v>
      </c>
    </row>
    <row r="603" spans="1:3">
      <c r="A603" s="25">
        <v>562</v>
      </c>
      <c r="B603" s="35">
        <v>498.71013306351597</v>
      </c>
      <c r="C603" s="30">
        <f t="shared" si="27"/>
        <v>499</v>
      </c>
    </row>
    <row r="604" spans="1:3">
      <c r="A604" s="25">
        <v>563</v>
      </c>
      <c r="B604" s="35">
        <v>460.88234533014111</v>
      </c>
      <c r="C604" s="30">
        <f t="shared" si="27"/>
        <v>461</v>
      </c>
    </row>
    <row r="605" spans="1:3">
      <c r="A605" s="25">
        <v>564</v>
      </c>
      <c r="B605" s="35">
        <v>481.49775615715271</v>
      </c>
      <c r="C605" s="30">
        <f t="shared" si="27"/>
        <v>481</v>
      </c>
    </row>
    <row r="606" spans="1:3">
      <c r="A606" s="25">
        <v>565</v>
      </c>
      <c r="B606" s="35">
        <v>488.35304818290342</v>
      </c>
      <c r="C606" s="30">
        <f t="shared" si="27"/>
        <v>488</v>
      </c>
    </row>
    <row r="607" spans="1:3">
      <c r="A607" s="25">
        <v>566</v>
      </c>
      <c r="B607" s="35">
        <v>493.4840884557118</v>
      </c>
      <c r="C607" s="30">
        <f t="shared" si="27"/>
        <v>493</v>
      </c>
    </row>
    <row r="608" spans="1:3">
      <c r="A608" s="25">
        <v>567</v>
      </c>
      <c r="B608" s="35">
        <v>478.53431772548674</v>
      </c>
      <c r="C608" s="30">
        <f t="shared" si="27"/>
        <v>479</v>
      </c>
    </row>
    <row r="609" spans="1:3">
      <c r="A609" s="25">
        <v>568</v>
      </c>
      <c r="B609" s="35">
        <v>450.53410474793372</v>
      </c>
      <c r="C609" s="30">
        <f t="shared" si="27"/>
        <v>451</v>
      </c>
    </row>
    <row r="610" spans="1:3">
      <c r="A610" s="25">
        <v>569</v>
      </c>
      <c r="B610" s="35">
        <v>518.45890728528207</v>
      </c>
      <c r="C610" s="30">
        <f t="shared" si="27"/>
        <v>518</v>
      </c>
    </row>
    <row r="611" spans="1:3">
      <c r="A611" s="25">
        <v>570</v>
      </c>
      <c r="B611" s="35">
        <v>516.60074501671579</v>
      </c>
      <c r="C611" s="30">
        <f t="shared" si="27"/>
        <v>517</v>
      </c>
    </row>
    <row r="612" spans="1:3">
      <c r="A612" s="25">
        <v>571</v>
      </c>
      <c r="B612" s="35">
        <v>495.2204230267771</v>
      </c>
      <c r="C612" s="30">
        <f t="shared" si="27"/>
        <v>495</v>
      </c>
    </row>
    <row r="613" spans="1:3">
      <c r="A613" s="25">
        <v>572</v>
      </c>
      <c r="B613" s="35">
        <v>493.5054959378117</v>
      </c>
      <c r="C613" s="30">
        <f t="shared" si="27"/>
        <v>494</v>
      </c>
    </row>
    <row r="614" spans="1:3">
      <c r="A614" s="25">
        <v>573</v>
      </c>
      <c r="B614" s="35">
        <v>475.37004530578997</v>
      </c>
      <c r="C614" s="30">
        <f t="shared" si="27"/>
        <v>475</v>
      </c>
    </row>
    <row r="615" spans="1:3">
      <c r="A615" s="25">
        <v>574</v>
      </c>
      <c r="B615" s="35">
        <v>529.30007884565771</v>
      </c>
      <c r="C615" s="30">
        <f t="shared" si="27"/>
        <v>529</v>
      </c>
    </row>
    <row r="616" spans="1:3">
      <c r="A616" s="25">
        <v>575</v>
      </c>
      <c r="B616" s="35">
        <v>460.35058195234546</v>
      </c>
      <c r="C616" s="30">
        <f t="shared" si="27"/>
        <v>460</v>
      </c>
    </row>
    <row r="617" spans="1:3">
      <c r="A617" s="25">
        <v>576</v>
      </c>
      <c r="B617" s="35">
        <v>460.14420630378686</v>
      </c>
      <c r="C617" s="30">
        <f t="shared" si="27"/>
        <v>460</v>
      </c>
    </row>
    <row r="618" spans="1:3">
      <c r="A618" s="25">
        <v>577</v>
      </c>
      <c r="B618" s="35">
        <v>467.81466968020754</v>
      </c>
      <c r="C618" s="30">
        <f t="shared" si="27"/>
        <v>468</v>
      </c>
    </row>
    <row r="619" spans="1:3">
      <c r="A619" s="25">
        <v>578</v>
      </c>
      <c r="B619" s="35">
        <v>502.09541449597668</v>
      </c>
      <c r="C619" s="30">
        <f t="shared" ref="C619:C682" si="28">ROUND(B619,0)</f>
        <v>502</v>
      </c>
    </row>
    <row r="620" spans="1:3">
      <c r="A620" s="25">
        <v>579</v>
      </c>
      <c r="B620" s="35">
        <v>465.08665677763406</v>
      </c>
      <c r="C620" s="30">
        <f t="shared" si="28"/>
        <v>465</v>
      </c>
    </row>
    <row r="621" spans="1:3">
      <c r="A621" s="25">
        <v>580</v>
      </c>
      <c r="B621" s="35">
        <v>499.24444771319804</v>
      </c>
      <c r="C621" s="30">
        <f t="shared" si="28"/>
        <v>499</v>
      </c>
    </row>
    <row r="622" spans="1:3">
      <c r="A622" s="25">
        <v>581</v>
      </c>
      <c r="B622" s="35">
        <v>523.26013810495078</v>
      </c>
      <c r="C622" s="30">
        <f t="shared" si="28"/>
        <v>523</v>
      </c>
    </row>
    <row r="623" spans="1:3">
      <c r="A623" s="25">
        <v>582</v>
      </c>
      <c r="B623" s="35">
        <v>498.81959712284333</v>
      </c>
      <c r="C623" s="30">
        <f t="shared" si="28"/>
        <v>499</v>
      </c>
    </row>
    <row r="624" spans="1:3">
      <c r="A624" s="25">
        <v>583</v>
      </c>
      <c r="B624" s="35">
        <v>486.48948110090305</v>
      </c>
      <c r="C624" s="30">
        <f t="shared" si="28"/>
        <v>486</v>
      </c>
    </row>
    <row r="625" spans="1:3">
      <c r="A625" s="25">
        <v>584</v>
      </c>
      <c r="B625" s="35">
        <v>474.5221874138108</v>
      </c>
      <c r="C625" s="30">
        <f t="shared" si="28"/>
        <v>475</v>
      </c>
    </row>
    <row r="626" spans="1:3">
      <c r="A626" s="25">
        <v>585</v>
      </c>
      <c r="B626" s="35">
        <v>481.40043682301848</v>
      </c>
      <c r="C626" s="30">
        <f t="shared" si="28"/>
        <v>481</v>
      </c>
    </row>
    <row r="627" spans="1:3">
      <c r="A627" s="25">
        <v>586</v>
      </c>
      <c r="B627" s="35">
        <v>487.61920104365618</v>
      </c>
      <c r="C627" s="30">
        <f t="shared" si="28"/>
        <v>488</v>
      </c>
    </row>
    <row r="628" spans="1:3">
      <c r="A628" s="25">
        <v>587</v>
      </c>
      <c r="B628" s="35">
        <v>484.39785110611228</v>
      </c>
      <c r="C628" s="30">
        <f t="shared" si="28"/>
        <v>484</v>
      </c>
    </row>
    <row r="629" spans="1:3">
      <c r="A629" s="25">
        <v>588</v>
      </c>
      <c r="B629" s="35">
        <v>468.23806674072421</v>
      </c>
      <c r="C629" s="30">
        <f t="shared" si="28"/>
        <v>468</v>
      </c>
    </row>
    <row r="630" spans="1:3">
      <c r="A630" s="25">
        <v>589</v>
      </c>
      <c r="B630" s="35">
        <v>544.37094120330426</v>
      </c>
      <c r="C630" s="30">
        <f t="shared" si="28"/>
        <v>544</v>
      </c>
    </row>
    <row r="631" spans="1:3">
      <c r="A631" s="25">
        <v>590</v>
      </c>
      <c r="B631" s="35">
        <v>478.56896159660414</v>
      </c>
      <c r="C631" s="30">
        <f t="shared" si="28"/>
        <v>479</v>
      </c>
    </row>
    <row r="632" spans="1:3">
      <c r="A632" s="25">
        <v>591</v>
      </c>
      <c r="B632" s="35">
        <v>525.91990784244626</v>
      </c>
      <c r="C632" s="30">
        <f t="shared" si="28"/>
        <v>526</v>
      </c>
    </row>
    <row r="633" spans="1:3">
      <c r="A633" s="25">
        <v>592</v>
      </c>
      <c r="B633" s="35">
        <v>497.54615298013073</v>
      </c>
      <c r="C633" s="30">
        <f t="shared" si="28"/>
        <v>498</v>
      </c>
    </row>
    <row r="634" spans="1:3">
      <c r="A634" s="25">
        <v>593</v>
      </c>
      <c r="B634" s="35">
        <v>480.98594715185072</v>
      </c>
      <c r="C634" s="30">
        <f t="shared" si="28"/>
        <v>481</v>
      </c>
    </row>
    <row r="635" spans="1:3">
      <c r="A635" s="25">
        <v>594</v>
      </c>
      <c r="B635" s="35">
        <v>489.36623143913926</v>
      </c>
      <c r="C635" s="30">
        <f t="shared" si="28"/>
        <v>489</v>
      </c>
    </row>
    <row r="636" spans="1:3">
      <c r="A636" s="25">
        <v>595</v>
      </c>
      <c r="B636" s="35">
        <v>496.04735493062253</v>
      </c>
      <c r="C636" s="30">
        <f t="shared" si="28"/>
        <v>496</v>
      </c>
    </row>
    <row r="637" spans="1:3">
      <c r="A637" s="25">
        <v>596</v>
      </c>
      <c r="B637" s="35">
        <v>507.3347669014679</v>
      </c>
      <c r="C637" s="30">
        <f t="shared" si="28"/>
        <v>507</v>
      </c>
    </row>
    <row r="638" spans="1:3">
      <c r="A638" s="25">
        <v>597</v>
      </c>
      <c r="B638" s="35">
        <v>486.11779232732329</v>
      </c>
      <c r="C638" s="30">
        <f t="shared" si="28"/>
        <v>486</v>
      </c>
    </row>
    <row r="639" spans="1:3">
      <c r="A639" s="25">
        <v>598</v>
      </c>
      <c r="B639" s="35">
        <v>504.80643996074082</v>
      </c>
      <c r="C639" s="30">
        <f t="shared" si="28"/>
        <v>505</v>
      </c>
    </row>
    <row r="640" spans="1:3">
      <c r="A640" s="25">
        <v>599</v>
      </c>
      <c r="B640" s="35">
        <v>508.57189928722391</v>
      </c>
      <c r="C640" s="30">
        <f t="shared" si="28"/>
        <v>509</v>
      </c>
    </row>
    <row r="641" spans="1:3">
      <c r="A641" s="25">
        <v>600</v>
      </c>
      <c r="B641" s="35">
        <v>494.06011494733343</v>
      </c>
      <c r="C641" s="30">
        <f t="shared" si="28"/>
        <v>494</v>
      </c>
    </row>
    <row r="642" spans="1:3">
      <c r="A642" s="25">
        <v>601</v>
      </c>
      <c r="B642" s="35">
        <v>493.15229360582703</v>
      </c>
      <c r="C642" s="30">
        <f t="shared" si="28"/>
        <v>493</v>
      </c>
    </row>
    <row r="643" spans="1:3">
      <c r="A643" s="25">
        <v>602</v>
      </c>
      <c r="B643" s="35">
        <v>485.29704182513592</v>
      </c>
      <c r="C643" s="30">
        <f t="shared" si="28"/>
        <v>485</v>
      </c>
    </row>
    <row r="644" spans="1:3">
      <c r="A644" s="25">
        <v>603</v>
      </c>
      <c r="B644" s="35">
        <v>470.07589431969018</v>
      </c>
      <c r="C644" s="30">
        <f t="shared" si="28"/>
        <v>470</v>
      </c>
    </row>
    <row r="645" spans="1:3">
      <c r="A645" s="25">
        <v>604</v>
      </c>
      <c r="B645" s="35">
        <v>459.4090541560563</v>
      </c>
      <c r="C645" s="30">
        <f t="shared" si="28"/>
        <v>459</v>
      </c>
    </row>
    <row r="646" spans="1:3">
      <c r="A646" s="25">
        <v>605</v>
      </c>
      <c r="B646" s="35">
        <v>503.20446634822338</v>
      </c>
      <c r="C646" s="30">
        <f t="shared" si="28"/>
        <v>503</v>
      </c>
    </row>
    <row r="647" spans="1:3">
      <c r="A647" s="25">
        <v>606</v>
      </c>
      <c r="B647" s="35">
        <v>497.40430740605893</v>
      </c>
      <c r="C647" s="30">
        <f t="shared" si="28"/>
        <v>497</v>
      </c>
    </row>
    <row r="648" spans="1:3">
      <c r="A648" s="25">
        <v>607</v>
      </c>
      <c r="B648" s="35">
        <v>502.55034413541807</v>
      </c>
      <c r="C648" s="30">
        <f t="shared" si="28"/>
        <v>503</v>
      </c>
    </row>
    <row r="649" spans="1:3">
      <c r="A649" s="25">
        <v>608</v>
      </c>
      <c r="B649" s="35">
        <v>476.66771768414537</v>
      </c>
      <c r="C649" s="30">
        <f t="shared" si="28"/>
        <v>477</v>
      </c>
    </row>
    <row r="650" spans="1:3">
      <c r="A650" s="25">
        <v>609</v>
      </c>
      <c r="B650" s="35">
        <v>464.55108370986386</v>
      </c>
      <c r="C650" s="30">
        <f t="shared" si="28"/>
        <v>465</v>
      </c>
    </row>
    <row r="651" spans="1:3">
      <c r="A651" s="25">
        <v>610</v>
      </c>
      <c r="B651" s="35">
        <v>475.78566709417919</v>
      </c>
      <c r="C651" s="30">
        <f t="shared" si="28"/>
        <v>476</v>
      </c>
    </row>
    <row r="652" spans="1:3">
      <c r="A652" s="25">
        <v>611</v>
      </c>
      <c r="B652" s="35">
        <v>462.6939848697582</v>
      </c>
      <c r="C652" s="30">
        <f t="shared" si="28"/>
        <v>463</v>
      </c>
    </row>
    <row r="653" spans="1:3">
      <c r="A653" s="25">
        <v>612</v>
      </c>
      <c r="B653" s="35">
        <v>471.72701821991745</v>
      </c>
      <c r="C653" s="30">
        <f t="shared" si="28"/>
        <v>472</v>
      </c>
    </row>
    <row r="654" spans="1:3">
      <c r="A654" s="25">
        <v>613</v>
      </c>
      <c r="B654" s="35">
        <v>512.84623851671199</v>
      </c>
      <c r="C654" s="30">
        <f t="shared" si="28"/>
        <v>513</v>
      </c>
    </row>
    <row r="655" spans="1:3">
      <c r="A655" s="25">
        <v>614</v>
      </c>
      <c r="B655" s="35">
        <v>514.38235637443222</v>
      </c>
      <c r="C655" s="30">
        <f t="shared" si="28"/>
        <v>514</v>
      </c>
    </row>
    <row r="656" spans="1:3">
      <c r="A656" s="25">
        <v>615</v>
      </c>
      <c r="B656" s="35">
        <v>483.38563781722792</v>
      </c>
      <c r="C656" s="30">
        <f t="shared" si="28"/>
        <v>483</v>
      </c>
    </row>
    <row r="657" spans="1:3">
      <c r="A657" s="25">
        <v>616</v>
      </c>
      <c r="B657" s="35">
        <v>469.55295453258759</v>
      </c>
      <c r="C657" s="30">
        <f t="shared" si="28"/>
        <v>470</v>
      </c>
    </row>
    <row r="658" spans="1:3">
      <c r="A658" s="25">
        <v>617</v>
      </c>
      <c r="B658" s="35">
        <v>451.75151375057953</v>
      </c>
      <c r="C658" s="30">
        <f t="shared" si="28"/>
        <v>452</v>
      </c>
    </row>
    <row r="659" spans="1:3">
      <c r="A659" s="25">
        <v>618</v>
      </c>
      <c r="B659" s="35">
        <v>473.38260409081454</v>
      </c>
      <c r="C659" s="30">
        <f t="shared" si="28"/>
        <v>473</v>
      </c>
    </row>
    <row r="660" spans="1:3">
      <c r="A660" s="25">
        <v>619</v>
      </c>
      <c r="B660" s="35">
        <v>475.56838921720828</v>
      </c>
      <c r="C660" s="30">
        <f t="shared" si="28"/>
        <v>476</v>
      </c>
    </row>
    <row r="661" spans="1:3">
      <c r="A661" s="25">
        <v>620</v>
      </c>
      <c r="B661" s="35">
        <v>480.44396592136559</v>
      </c>
      <c r="C661" s="30">
        <f t="shared" si="28"/>
        <v>480</v>
      </c>
    </row>
    <row r="662" spans="1:3">
      <c r="A662" s="25">
        <v>621</v>
      </c>
      <c r="B662" s="35">
        <v>483.55249607840369</v>
      </c>
      <c r="C662" s="30">
        <f t="shared" si="28"/>
        <v>484</v>
      </c>
    </row>
    <row r="663" spans="1:3">
      <c r="A663" s="25">
        <v>622</v>
      </c>
      <c r="B663" s="35">
        <v>485.60373752675628</v>
      </c>
      <c r="C663" s="30">
        <f t="shared" si="28"/>
        <v>486</v>
      </c>
    </row>
    <row r="664" spans="1:3">
      <c r="A664" s="25">
        <v>623</v>
      </c>
      <c r="B664" s="35">
        <v>493.15158655136543</v>
      </c>
      <c r="C664" s="30">
        <f t="shared" si="28"/>
        <v>493</v>
      </c>
    </row>
    <row r="665" spans="1:3">
      <c r="A665" s="25">
        <v>624</v>
      </c>
      <c r="B665" s="35">
        <v>483.2178214601729</v>
      </c>
      <c r="C665" s="30">
        <f t="shared" si="28"/>
        <v>483</v>
      </c>
    </row>
    <row r="666" spans="1:3">
      <c r="A666" s="25">
        <v>625</v>
      </c>
      <c r="B666" s="35">
        <v>479.73569424503626</v>
      </c>
      <c r="C666" s="30">
        <f t="shared" si="28"/>
        <v>480</v>
      </c>
    </row>
    <row r="667" spans="1:3">
      <c r="A667" s="25">
        <v>626</v>
      </c>
      <c r="B667" s="35">
        <v>521.00346151978283</v>
      </c>
      <c r="C667" s="30">
        <f t="shared" si="28"/>
        <v>521</v>
      </c>
    </row>
    <row r="668" spans="1:3">
      <c r="A668" s="25">
        <v>627</v>
      </c>
      <c r="B668" s="35">
        <v>491.96373109115825</v>
      </c>
      <c r="C668" s="30">
        <f t="shared" si="28"/>
        <v>492</v>
      </c>
    </row>
    <row r="669" spans="1:3">
      <c r="A669" s="25">
        <v>628</v>
      </c>
      <c r="B669" s="35">
        <v>466.76302457681504</v>
      </c>
      <c r="C669" s="30">
        <f t="shared" si="28"/>
        <v>467</v>
      </c>
    </row>
    <row r="670" spans="1:3">
      <c r="A670" s="25">
        <v>629</v>
      </c>
      <c r="B670" s="35">
        <v>491.14557078437406</v>
      </c>
      <c r="C670" s="30">
        <f t="shared" si="28"/>
        <v>491</v>
      </c>
    </row>
    <row r="671" spans="1:3">
      <c r="A671" s="25">
        <v>630</v>
      </c>
      <c r="B671" s="35">
        <v>470.89846477416586</v>
      </c>
      <c r="C671" s="30">
        <f t="shared" si="28"/>
        <v>471</v>
      </c>
    </row>
    <row r="672" spans="1:3">
      <c r="A672" s="25">
        <v>631</v>
      </c>
      <c r="B672" s="35">
        <v>445.15357772979132</v>
      </c>
      <c r="C672" s="30">
        <f t="shared" si="28"/>
        <v>445</v>
      </c>
    </row>
    <row r="673" spans="1:3">
      <c r="A673" s="25">
        <v>632</v>
      </c>
      <c r="B673" s="35">
        <v>471.78546530453491</v>
      </c>
      <c r="C673" s="30">
        <f t="shared" si="28"/>
        <v>472</v>
      </c>
    </row>
    <row r="674" spans="1:3">
      <c r="A674" s="25">
        <v>633</v>
      </c>
      <c r="B674" s="35">
        <v>479.42014532235271</v>
      </c>
      <c r="C674" s="30">
        <f t="shared" si="28"/>
        <v>479</v>
      </c>
    </row>
    <row r="675" spans="1:3">
      <c r="A675" s="25">
        <v>634</v>
      </c>
      <c r="B675" s="35">
        <v>486.36339640401457</v>
      </c>
      <c r="C675" s="30">
        <f t="shared" si="28"/>
        <v>486</v>
      </c>
    </row>
    <row r="676" spans="1:3">
      <c r="A676" s="25">
        <v>635</v>
      </c>
      <c r="B676" s="35">
        <v>483.500247769</v>
      </c>
      <c r="C676" s="30">
        <f t="shared" si="28"/>
        <v>484</v>
      </c>
    </row>
    <row r="677" spans="1:3">
      <c r="A677" s="25">
        <v>636</v>
      </c>
      <c r="B677" s="35">
        <v>535.87792009985151</v>
      </c>
      <c r="C677" s="30">
        <f t="shared" si="28"/>
        <v>536</v>
      </c>
    </row>
    <row r="678" spans="1:3">
      <c r="A678" s="25">
        <v>637</v>
      </c>
      <c r="B678" s="35">
        <v>497.07135985089008</v>
      </c>
      <c r="C678" s="30">
        <f t="shared" si="28"/>
        <v>497</v>
      </c>
    </row>
    <row r="679" spans="1:3">
      <c r="A679" s="25">
        <v>638</v>
      </c>
      <c r="B679" s="35">
        <v>478.77952800482785</v>
      </c>
      <c r="C679" s="30">
        <f t="shared" si="28"/>
        <v>479</v>
      </c>
    </row>
    <row r="680" spans="1:3">
      <c r="A680" s="25">
        <v>639</v>
      </c>
      <c r="B680" s="35">
        <v>493.07429810862891</v>
      </c>
      <c r="C680" s="30">
        <f t="shared" si="28"/>
        <v>493</v>
      </c>
    </row>
    <row r="681" spans="1:3">
      <c r="A681" s="25">
        <v>640</v>
      </c>
      <c r="B681" s="35">
        <v>495.76664211736693</v>
      </c>
      <c r="C681" s="30">
        <f t="shared" si="28"/>
        <v>496</v>
      </c>
    </row>
    <row r="682" spans="1:3">
      <c r="A682" s="25">
        <v>641</v>
      </c>
      <c r="B682" s="35">
        <v>503.4886752100997</v>
      </c>
      <c r="C682" s="30">
        <f t="shared" si="28"/>
        <v>503</v>
      </c>
    </row>
    <row r="683" spans="1:3">
      <c r="A683" s="25">
        <v>642</v>
      </c>
      <c r="B683" s="35">
        <v>446.59873382464207</v>
      </c>
      <c r="C683" s="30">
        <f t="shared" ref="C683:C746" si="29">ROUND(B683,0)</f>
        <v>447</v>
      </c>
    </row>
    <row r="684" spans="1:3">
      <c r="A684" s="25">
        <v>643</v>
      </c>
      <c r="B684" s="35">
        <v>505.02474179113983</v>
      </c>
      <c r="C684" s="30">
        <f t="shared" si="29"/>
        <v>505</v>
      </c>
    </row>
    <row r="685" spans="1:3">
      <c r="A685" s="25">
        <v>644</v>
      </c>
      <c r="B685" s="35">
        <v>449.97025069222377</v>
      </c>
      <c r="C685" s="30">
        <f t="shared" si="29"/>
        <v>450</v>
      </c>
    </row>
    <row r="686" spans="1:3">
      <c r="A686" s="25">
        <v>645</v>
      </c>
      <c r="B686" s="35">
        <v>491.56899947257261</v>
      </c>
      <c r="C686" s="30">
        <f t="shared" si="29"/>
        <v>492</v>
      </c>
    </row>
    <row r="687" spans="1:3">
      <c r="A687" s="25">
        <v>646</v>
      </c>
      <c r="B687" s="35">
        <v>457.26599123307369</v>
      </c>
      <c r="C687" s="30">
        <f t="shared" si="29"/>
        <v>457</v>
      </c>
    </row>
    <row r="688" spans="1:3">
      <c r="A688" s="25">
        <v>647</v>
      </c>
      <c r="B688" s="35">
        <v>463.50234049685309</v>
      </c>
      <c r="C688" s="30">
        <f t="shared" si="29"/>
        <v>464</v>
      </c>
    </row>
    <row r="689" spans="1:3">
      <c r="A689" s="25">
        <v>648</v>
      </c>
      <c r="B689" s="35">
        <v>495.4914591259087</v>
      </c>
      <c r="C689" s="30">
        <f t="shared" si="29"/>
        <v>495</v>
      </c>
    </row>
    <row r="690" spans="1:3">
      <c r="A690" s="25">
        <v>649</v>
      </c>
      <c r="B690" s="35">
        <v>521.71897504745607</v>
      </c>
      <c r="C690" s="30">
        <f t="shared" si="29"/>
        <v>522</v>
      </c>
    </row>
    <row r="691" spans="1:3">
      <c r="A691" s="25">
        <v>650</v>
      </c>
      <c r="B691" s="35">
        <v>512.00163062389674</v>
      </c>
      <c r="C691" s="30">
        <f t="shared" si="29"/>
        <v>512</v>
      </c>
    </row>
    <row r="692" spans="1:3">
      <c r="A692" s="25">
        <v>651</v>
      </c>
      <c r="B692" s="35">
        <v>507.8475410969163</v>
      </c>
      <c r="C692" s="30">
        <f t="shared" si="29"/>
        <v>508</v>
      </c>
    </row>
    <row r="693" spans="1:3">
      <c r="A693" s="25">
        <v>652</v>
      </c>
      <c r="B693" s="35">
        <v>488.56816432037226</v>
      </c>
      <c r="C693" s="30">
        <f t="shared" si="29"/>
        <v>489</v>
      </c>
    </row>
    <row r="694" spans="1:3">
      <c r="A694" s="25">
        <v>653</v>
      </c>
      <c r="B694" s="35">
        <v>538.52228946935929</v>
      </c>
      <c r="C694" s="30">
        <f t="shared" si="29"/>
        <v>539</v>
      </c>
    </row>
    <row r="695" spans="1:3">
      <c r="A695" s="25">
        <v>654</v>
      </c>
      <c r="B695" s="35">
        <v>508.21959055257366</v>
      </c>
      <c r="C695" s="30">
        <f t="shared" si="29"/>
        <v>508</v>
      </c>
    </row>
    <row r="696" spans="1:3">
      <c r="A696" s="25">
        <v>655</v>
      </c>
      <c r="B696" s="35">
        <v>459.66457124662179</v>
      </c>
      <c r="C696" s="30">
        <f t="shared" si="29"/>
        <v>460</v>
      </c>
    </row>
    <row r="697" spans="1:3">
      <c r="A697" s="25">
        <v>656</v>
      </c>
      <c r="B697" s="35">
        <v>467.9356415659247</v>
      </c>
      <c r="C697" s="30">
        <f t="shared" si="29"/>
        <v>468</v>
      </c>
    </row>
    <row r="698" spans="1:3">
      <c r="A698" s="25">
        <v>657</v>
      </c>
      <c r="B698" s="35">
        <v>488.56122117838117</v>
      </c>
      <c r="C698" s="30">
        <f t="shared" si="29"/>
        <v>489</v>
      </c>
    </row>
    <row r="699" spans="1:3">
      <c r="A699" s="25">
        <v>658</v>
      </c>
      <c r="B699" s="35">
        <v>473.17414272965016</v>
      </c>
      <c r="C699" s="30">
        <f t="shared" si="29"/>
        <v>473</v>
      </c>
    </row>
    <row r="700" spans="1:3">
      <c r="A700" s="25">
        <v>659</v>
      </c>
      <c r="B700" s="35">
        <v>508.26951535478975</v>
      </c>
      <c r="C700" s="30">
        <f t="shared" si="29"/>
        <v>508</v>
      </c>
    </row>
    <row r="701" spans="1:3">
      <c r="A701" s="25">
        <v>660</v>
      </c>
      <c r="B701" s="35">
        <v>525.47410704346453</v>
      </c>
      <c r="C701" s="30">
        <f t="shared" si="29"/>
        <v>525</v>
      </c>
    </row>
    <row r="702" spans="1:3">
      <c r="A702" s="25">
        <v>661</v>
      </c>
      <c r="B702" s="35">
        <v>484.20863237820845</v>
      </c>
      <c r="C702" s="30">
        <f t="shared" si="29"/>
        <v>484</v>
      </c>
    </row>
    <row r="703" spans="1:3">
      <c r="A703" s="25">
        <v>662</v>
      </c>
      <c r="B703" s="35">
        <v>490.89830586811831</v>
      </c>
      <c r="C703" s="30">
        <f t="shared" si="29"/>
        <v>491</v>
      </c>
    </row>
    <row r="704" spans="1:3">
      <c r="A704" s="25">
        <v>663</v>
      </c>
      <c r="B704" s="35">
        <v>471.31879560318725</v>
      </c>
      <c r="C704" s="30">
        <f t="shared" si="29"/>
        <v>471</v>
      </c>
    </row>
    <row r="705" spans="1:3">
      <c r="A705" s="25">
        <v>664</v>
      </c>
      <c r="B705" s="35">
        <v>497.71335070522014</v>
      </c>
      <c r="C705" s="30">
        <f t="shared" si="29"/>
        <v>498</v>
      </c>
    </row>
    <row r="706" spans="1:3">
      <c r="A706" s="25">
        <v>665</v>
      </c>
      <c r="B706" s="35">
        <v>492.01246092501879</v>
      </c>
      <c r="C706" s="30">
        <f t="shared" si="29"/>
        <v>492</v>
      </c>
    </row>
    <row r="707" spans="1:3">
      <c r="A707" s="25">
        <v>666</v>
      </c>
      <c r="B707" s="35">
        <v>521.47616414078243</v>
      </c>
      <c r="C707" s="30">
        <f t="shared" si="29"/>
        <v>521</v>
      </c>
    </row>
    <row r="708" spans="1:3">
      <c r="A708" s="25">
        <v>667</v>
      </c>
      <c r="B708" s="35">
        <v>497.15888994773741</v>
      </c>
      <c r="C708" s="30">
        <f t="shared" si="29"/>
        <v>497</v>
      </c>
    </row>
    <row r="709" spans="1:3">
      <c r="A709" s="25">
        <v>668</v>
      </c>
      <c r="B709" s="35">
        <v>509.63935020682334</v>
      </c>
      <c r="C709" s="30">
        <f t="shared" si="29"/>
        <v>510</v>
      </c>
    </row>
    <row r="710" spans="1:3">
      <c r="A710" s="25">
        <v>669</v>
      </c>
      <c r="B710" s="35">
        <v>509.67967197799885</v>
      </c>
      <c r="C710" s="30">
        <f t="shared" si="29"/>
        <v>510</v>
      </c>
    </row>
    <row r="711" spans="1:3">
      <c r="A711" s="25">
        <v>670</v>
      </c>
      <c r="B711" s="35">
        <v>495.16058930950931</v>
      </c>
      <c r="C711" s="30">
        <f t="shared" si="29"/>
        <v>495</v>
      </c>
    </row>
    <row r="712" spans="1:3">
      <c r="A712" s="25">
        <v>671</v>
      </c>
      <c r="B712" s="35">
        <v>468.87500348283811</v>
      </c>
      <c r="C712" s="30">
        <f t="shared" si="29"/>
        <v>469</v>
      </c>
    </row>
    <row r="713" spans="1:3">
      <c r="A713" s="25">
        <v>672</v>
      </c>
      <c r="B713" s="35">
        <v>507.94998517413569</v>
      </c>
      <c r="C713" s="30">
        <f t="shared" si="29"/>
        <v>508</v>
      </c>
    </row>
    <row r="714" spans="1:3">
      <c r="A714" s="25">
        <v>673</v>
      </c>
      <c r="B714" s="35">
        <v>509.02760746476633</v>
      </c>
      <c r="C714" s="30">
        <f t="shared" si="29"/>
        <v>509</v>
      </c>
    </row>
    <row r="715" spans="1:3">
      <c r="A715" s="25">
        <v>674</v>
      </c>
      <c r="B715" s="35">
        <v>518.81143925741799</v>
      </c>
      <c r="C715" s="30">
        <f t="shared" si="29"/>
        <v>519</v>
      </c>
    </row>
    <row r="716" spans="1:3">
      <c r="A716" s="25">
        <v>675</v>
      </c>
      <c r="B716" s="35">
        <v>471.44275753053375</v>
      </c>
      <c r="C716" s="30">
        <f t="shared" si="29"/>
        <v>471</v>
      </c>
    </row>
    <row r="717" spans="1:3">
      <c r="A717" s="25">
        <v>676</v>
      </c>
      <c r="B717" s="35">
        <v>500.76248422050844</v>
      </c>
      <c r="C717" s="30">
        <f t="shared" si="29"/>
        <v>501</v>
      </c>
    </row>
    <row r="718" spans="1:3">
      <c r="A718" s="25">
        <v>677</v>
      </c>
      <c r="B718" s="35">
        <v>487.18128969991699</v>
      </c>
      <c r="C718" s="30">
        <f t="shared" si="29"/>
        <v>487</v>
      </c>
    </row>
    <row r="719" spans="1:3">
      <c r="A719" s="25">
        <v>678</v>
      </c>
      <c r="B719" s="35">
        <v>482.14751915324814</v>
      </c>
      <c r="C719" s="30">
        <f t="shared" si="29"/>
        <v>482</v>
      </c>
    </row>
    <row r="720" spans="1:3">
      <c r="A720" s="25">
        <v>679</v>
      </c>
      <c r="B720" s="35">
        <v>447.83382347611746</v>
      </c>
      <c r="C720" s="30">
        <f t="shared" si="29"/>
        <v>448</v>
      </c>
    </row>
    <row r="721" spans="1:3">
      <c r="A721" s="25">
        <v>680</v>
      </c>
      <c r="B721" s="35">
        <v>481.02166609985375</v>
      </c>
      <c r="C721" s="30">
        <f t="shared" si="29"/>
        <v>481</v>
      </c>
    </row>
    <row r="722" spans="1:3">
      <c r="A722" s="25">
        <v>681</v>
      </c>
      <c r="B722" s="35">
        <v>514.81120055360839</v>
      </c>
      <c r="C722" s="30">
        <f t="shared" si="29"/>
        <v>515</v>
      </c>
    </row>
    <row r="723" spans="1:3">
      <c r="A723" s="25">
        <v>682</v>
      </c>
      <c r="B723" s="35">
        <v>513.38597671035518</v>
      </c>
      <c r="C723" s="30">
        <f t="shared" si="29"/>
        <v>513</v>
      </c>
    </row>
    <row r="724" spans="1:3">
      <c r="A724" s="25">
        <v>683</v>
      </c>
      <c r="B724" s="35">
        <v>454.8560969797727</v>
      </c>
      <c r="C724" s="30">
        <f t="shared" si="29"/>
        <v>455</v>
      </c>
    </row>
    <row r="725" spans="1:3">
      <c r="A725" s="25">
        <v>684</v>
      </c>
      <c r="B725" s="35">
        <v>462.42793065342198</v>
      </c>
      <c r="C725" s="30">
        <f t="shared" si="29"/>
        <v>462</v>
      </c>
    </row>
    <row r="726" spans="1:3">
      <c r="A726" s="25">
        <v>685</v>
      </c>
      <c r="B726" s="35">
        <v>497.16425052531281</v>
      </c>
      <c r="C726" s="30">
        <f t="shared" si="29"/>
        <v>497</v>
      </c>
    </row>
    <row r="727" spans="1:3">
      <c r="A727" s="25">
        <v>686</v>
      </c>
      <c r="B727" s="35">
        <v>475.04571401196267</v>
      </c>
      <c r="C727" s="30">
        <f t="shared" si="29"/>
        <v>475</v>
      </c>
    </row>
    <row r="728" spans="1:3">
      <c r="A728" s="25">
        <v>687</v>
      </c>
      <c r="B728" s="35">
        <v>470.2153789618319</v>
      </c>
      <c r="C728" s="30">
        <f t="shared" si="29"/>
        <v>470</v>
      </c>
    </row>
    <row r="729" spans="1:3">
      <c r="A729" s="25">
        <v>688</v>
      </c>
      <c r="B729" s="35">
        <v>507.12030394737076</v>
      </c>
      <c r="C729" s="30">
        <f t="shared" si="29"/>
        <v>507</v>
      </c>
    </row>
    <row r="730" spans="1:3">
      <c r="A730" s="25">
        <v>689</v>
      </c>
      <c r="B730" s="35">
        <v>485.84165864571492</v>
      </c>
      <c r="C730" s="30">
        <f t="shared" si="29"/>
        <v>486</v>
      </c>
    </row>
    <row r="731" spans="1:3">
      <c r="A731" s="25">
        <v>690</v>
      </c>
      <c r="B731" s="35">
        <v>532.05240953391763</v>
      </c>
      <c r="C731" s="30">
        <f t="shared" si="29"/>
        <v>532</v>
      </c>
    </row>
    <row r="732" spans="1:3">
      <c r="A732" s="25">
        <v>691</v>
      </c>
      <c r="B732" s="35">
        <v>452.56823690878105</v>
      </c>
      <c r="C732" s="30">
        <f t="shared" si="29"/>
        <v>453</v>
      </c>
    </row>
    <row r="733" spans="1:3">
      <c r="A733" s="25">
        <v>692</v>
      </c>
      <c r="B733" s="35">
        <v>480.25715001884578</v>
      </c>
      <c r="C733" s="30">
        <f t="shared" si="29"/>
        <v>480</v>
      </c>
    </row>
    <row r="734" spans="1:3">
      <c r="A734" s="25">
        <v>693</v>
      </c>
      <c r="B734" s="35">
        <v>519.76958786718637</v>
      </c>
      <c r="C734" s="30">
        <f t="shared" si="29"/>
        <v>520</v>
      </c>
    </row>
    <row r="735" spans="1:3">
      <c r="A735" s="25">
        <v>694</v>
      </c>
      <c r="B735" s="35">
        <v>503.17556807949109</v>
      </c>
      <c r="C735" s="30">
        <f t="shared" si="29"/>
        <v>503</v>
      </c>
    </row>
    <row r="736" spans="1:3">
      <c r="A736" s="25">
        <v>695</v>
      </c>
      <c r="B736" s="35">
        <v>478.72680177858365</v>
      </c>
      <c r="C736" s="30">
        <f t="shared" si="29"/>
        <v>479</v>
      </c>
    </row>
    <row r="737" spans="1:3">
      <c r="A737" s="25">
        <v>696</v>
      </c>
      <c r="B737" s="35">
        <v>495.20406609652264</v>
      </c>
      <c r="C737" s="30">
        <f t="shared" si="29"/>
        <v>495</v>
      </c>
    </row>
    <row r="738" spans="1:3">
      <c r="A738" s="25">
        <v>697</v>
      </c>
      <c r="B738" s="35">
        <v>490.10610488190241</v>
      </c>
      <c r="C738" s="30">
        <f t="shared" si="29"/>
        <v>490</v>
      </c>
    </row>
    <row r="739" spans="1:3">
      <c r="A739" s="25">
        <v>698</v>
      </c>
      <c r="B739" s="35">
        <v>505.31404730758959</v>
      </c>
      <c r="C739" s="30">
        <f t="shared" si="29"/>
        <v>505</v>
      </c>
    </row>
    <row r="740" spans="1:3">
      <c r="A740" s="25">
        <v>699</v>
      </c>
      <c r="B740" s="35">
        <v>510.44005739145382</v>
      </c>
      <c r="C740" s="30">
        <f t="shared" si="29"/>
        <v>510</v>
      </c>
    </row>
    <row r="741" spans="1:3">
      <c r="A741" s="25">
        <v>700</v>
      </c>
      <c r="B741" s="35">
        <v>488.09558207697569</v>
      </c>
      <c r="C741" s="30">
        <f t="shared" si="29"/>
        <v>488</v>
      </c>
    </row>
    <row r="742" spans="1:3">
      <c r="A742" s="25">
        <v>701</v>
      </c>
      <c r="B742" s="35">
        <v>463.84894786318046</v>
      </c>
      <c r="C742" s="30">
        <f t="shared" si="29"/>
        <v>464</v>
      </c>
    </row>
    <row r="743" spans="1:3">
      <c r="A743" s="25">
        <v>702</v>
      </c>
      <c r="B743" s="35">
        <v>498.25524651672345</v>
      </c>
      <c r="C743" s="30">
        <f t="shared" si="29"/>
        <v>498</v>
      </c>
    </row>
    <row r="744" spans="1:3">
      <c r="A744" s="25">
        <v>703</v>
      </c>
      <c r="B744" s="35">
        <v>494.34906210384815</v>
      </c>
      <c r="C744" s="30">
        <f t="shared" si="29"/>
        <v>494</v>
      </c>
    </row>
    <row r="745" spans="1:3">
      <c r="A745" s="25">
        <v>704</v>
      </c>
      <c r="B745" s="35">
        <v>481.23984156573215</v>
      </c>
      <c r="C745" s="30">
        <f t="shared" si="29"/>
        <v>481</v>
      </c>
    </row>
    <row r="746" spans="1:3">
      <c r="A746" s="25">
        <v>705</v>
      </c>
      <c r="B746" s="35">
        <v>481.57479024860891</v>
      </c>
      <c r="C746" s="30">
        <f t="shared" si="29"/>
        <v>482</v>
      </c>
    </row>
    <row r="747" spans="1:3">
      <c r="A747" s="25">
        <v>706</v>
      </c>
      <c r="B747" s="35">
        <v>488.73225926218788</v>
      </c>
      <c r="C747" s="30">
        <f t="shared" ref="C747:C810" si="30">ROUND(B747,0)</f>
        <v>489</v>
      </c>
    </row>
    <row r="748" spans="1:3">
      <c r="A748" s="25">
        <v>707</v>
      </c>
      <c r="B748" s="35">
        <v>515.97546195769496</v>
      </c>
      <c r="C748" s="30">
        <f t="shared" si="30"/>
        <v>516</v>
      </c>
    </row>
    <row r="749" spans="1:3">
      <c r="A749" s="25">
        <v>708</v>
      </c>
      <c r="B749" s="35">
        <v>509.04734793425155</v>
      </c>
      <c r="C749" s="30">
        <f t="shared" si="30"/>
        <v>509</v>
      </c>
    </row>
    <row r="750" spans="1:3">
      <c r="A750" s="25">
        <v>709</v>
      </c>
      <c r="B750" s="35">
        <v>483.88670703426146</v>
      </c>
      <c r="C750" s="30">
        <f t="shared" si="30"/>
        <v>484</v>
      </c>
    </row>
    <row r="751" spans="1:3">
      <c r="A751" s="25">
        <v>710</v>
      </c>
      <c r="B751" s="35">
        <v>487.28858217370316</v>
      </c>
      <c r="C751" s="30">
        <f t="shared" si="30"/>
        <v>487</v>
      </c>
    </row>
    <row r="752" spans="1:3">
      <c r="A752" s="25">
        <v>711</v>
      </c>
      <c r="B752" s="35">
        <v>494.66484561671518</v>
      </c>
      <c r="C752" s="30">
        <f t="shared" si="30"/>
        <v>495</v>
      </c>
    </row>
    <row r="753" spans="1:3">
      <c r="A753" s="25">
        <v>712</v>
      </c>
      <c r="B753" s="35">
        <v>537.88688604850199</v>
      </c>
      <c r="C753" s="30">
        <f t="shared" si="30"/>
        <v>538</v>
      </c>
    </row>
    <row r="754" spans="1:3">
      <c r="A754" s="25">
        <v>713</v>
      </c>
      <c r="B754" s="35">
        <v>490.42189722184798</v>
      </c>
      <c r="C754" s="30">
        <f t="shared" si="30"/>
        <v>490</v>
      </c>
    </row>
    <row r="755" spans="1:3">
      <c r="A755" s="25">
        <v>714</v>
      </c>
      <c r="B755" s="35">
        <v>496.66479282280784</v>
      </c>
      <c r="C755" s="30">
        <f t="shared" si="30"/>
        <v>497</v>
      </c>
    </row>
    <row r="756" spans="1:3">
      <c r="A756" s="25">
        <v>715</v>
      </c>
      <c r="B756" s="35">
        <v>495.81803408694122</v>
      </c>
      <c r="C756" s="30">
        <f t="shared" si="30"/>
        <v>496</v>
      </c>
    </row>
    <row r="757" spans="1:3">
      <c r="A757" s="25">
        <v>716</v>
      </c>
      <c r="B757" s="35">
        <v>468.25027962702507</v>
      </c>
      <c r="C757" s="30">
        <f t="shared" si="30"/>
        <v>468</v>
      </c>
    </row>
    <row r="758" spans="1:3">
      <c r="A758" s="25">
        <v>717</v>
      </c>
      <c r="B758" s="35">
        <v>499.34876010378298</v>
      </c>
      <c r="C758" s="30">
        <f t="shared" si="30"/>
        <v>499</v>
      </c>
    </row>
    <row r="759" spans="1:3">
      <c r="A759" s="25">
        <v>718</v>
      </c>
      <c r="B759" s="35">
        <v>493.88095353703352</v>
      </c>
      <c r="C759" s="30">
        <f t="shared" si="30"/>
        <v>494</v>
      </c>
    </row>
    <row r="760" spans="1:3">
      <c r="A760" s="25">
        <v>719</v>
      </c>
      <c r="B760" s="35">
        <v>480.03961283854119</v>
      </c>
      <c r="C760" s="30">
        <f t="shared" si="30"/>
        <v>480</v>
      </c>
    </row>
    <row r="761" spans="1:3">
      <c r="A761" s="25">
        <v>720</v>
      </c>
      <c r="B761" s="35">
        <v>496.7264808465136</v>
      </c>
      <c r="C761" s="30">
        <f t="shared" si="30"/>
        <v>497</v>
      </c>
    </row>
    <row r="762" spans="1:3">
      <c r="A762" s="25">
        <v>721</v>
      </c>
      <c r="B762" s="35">
        <v>450.14305714056809</v>
      </c>
      <c r="C762" s="30">
        <f t="shared" si="30"/>
        <v>450</v>
      </c>
    </row>
    <row r="763" spans="1:3">
      <c r="A763" s="25">
        <v>722</v>
      </c>
      <c r="B763" s="35">
        <v>501.58047257222552</v>
      </c>
      <c r="C763" s="30">
        <f t="shared" si="30"/>
        <v>502</v>
      </c>
    </row>
    <row r="764" spans="1:3">
      <c r="A764" s="25">
        <v>723</v>
      </c>
      <c r="B764" s="35">
        <v>480.54764239791643</v>
      </c>
      <c r="C764" s="30">
        <f t="shared" si="30"/>
        <v>481</v>
      </c>
    </row>
    <row r="765" spans="1:3">
      <c r="A765" s="25">
        <v>724</v>
      </c>
      <c r="B765" s="35">
        <v>482.26304833426479</v>
      </c>
      <c r="C765" s="30">
        <f t="shared" si="30"/>
        <v>482</v>
      </c>
    </row>
    <row r="766" spans="1:3">
      <c r="A766" s="25">
        <v>725</v>
      </c>
      <c r="B766" s="35">
        <v>527.91349073301717</v>
      </c>
      <c r="C766" s="30">
        <f t="shared" si="30"/>
        <v>528</v>
      </c>
    </row>
    <row r="767" spans="1:3">
      <c r="A767" s="25">
        <v>726</v>
      </c>
      <c r="B767" s="35">
        <v>470.41808423079124</v>
      </c>
      <c r="C767" s="30">
        <f t="shared" si="30"/>
        <v>470</v>
      </c>
    </row>
    <row r="768" spans="1:3">
      <c r="A768" s="25">
        <v>727</v>
      </c>
      <c r="B768" s="35">
        <v>485.40480210330861</v>
      </c>
      <c r="C768" s="30">
        <f t="shared" si="30"/>
        <v>485</v>
      </c>
    </row>
    <row r="769" spans="1:3">
      <c r="A769" s="25">
        <v>728</v>
      </c>
      <c r="B769" s="35">
        <v>494.77010574655424</v>
      </c>
      <c r="C769" s="30">
        <f t="shared" si="30"/>
        <v>495</v>
      </c>
    </row>
    <row r="770" spans="1:3">
      <c r="A770" s="25">
        <v>729</v>
      </c>
      <c r="B770" s="35">
        <v>505.36500062525897</v>
      </c>
      <c r="C770" s="30">
        <f t="shared" si="30"/>
        <v>505</v>
      </c>
    </row>
    <row r="771" spans="1:3">
      <c r="A771" s="25">
        <v>730</v>
      </c>
      <c r="B771" s="35">
        <v>485.98206917920311</v>
      </c>
      <c r="C771" s="30">
        <f t="shared" si="30"/>
        <v>486</v>
      </c>
    </row>
    <row r="772" spans="1:3">
      <c r="A772" s="25">
        <v>731</v>
      </c>
      <c r="B772" s="35">
        <v>485.34238464634427</v>
      </c>
      <c r="C772" s="30">
        <f t="shared" si="30"/>
        <v>485</v>
      </c>
    </row>
    <row r="773" spans="1:3">
      <c r="A773" s="25">
        <v>732</v>
      </c>
      <c r="B773" s="35">
        <v>444.35442865711821</v>
      </c>
      <c r="C773" s="30">
        <f t="shared" si="30"/>
        <v>444</v>
      </c>
    </row>
    <row r="774" spans="1:3">
      <c r="A774" s="25">
        <v>733</v>
      </c>
      <c r="B774" s="35">
        <v>470.61157319361882</v>
      </c>
      <c r="C774" s="30">
        <f t="shared" si="30"/>
        <v>471</v>
      </c>
    </row>
    <row r="775" spans="1:3">
      <c r="A775" s="25">
        <v>734</v>
      </c>
      <c r="B775" s="35">
        <v>468.25993820019539</v>
      </c>
      <c r="C775" s="30">
        <f t="shared" si="30"/>
        <v>468</v>
      </c>
    </row>
    <row r="776" spans="1:3">
      <c r="A776" s="25">
        <v>735</v>
      </c>
      <c r="B776" s="35">
        <v>443.22484924523746</v>
      </c>
      <c r="C776" s="30">
        <f t="shared" si="30"/>
        <v>443</v>
      </c>
    </row>
    <row r="777" spans="1:3">
      <c r="A777" s="25">
        <v>736</v>
      </c>
      <c r="B777" s="35">
        <v>461.46856196195085</v>
      </c>
      <c r="C777" s="30">
        <f t="shared" si="30"/>
        <v>461</v>
      </c>
    </row>
    <row r="778" spans="1:3">
      <c r="A778" s="25">
        <v>737</v>
      </c>
      <c r="B778" s="35">
        <v>483.43961828569604</v>
      </c>
      <c r="C778" s="30">
        <f t="shared" si="30"/>
        <v>483</v>
      </c>
    </row>
    <row r="779" spans="1:3">
      <c r="A779" s="25">
        <v>738</v>
      </c>
      <c r="B779" s="35">
        <v>503.56934056766499</v>
      </c>
      <c r="C779" s="30">
        <f t="shared" si="30"/>
        <v>504</v>
      </c>
    </row>
    <row r="780" spans="1:3">
      <c r="A780" s="25">
        <v>739</v>
      </c>
      <c r="B780" s="35">
        <v>528.14990980862694</v>
      </c>
      <c r="C780" s="30">
        <f t="shared" si="30"/>
        <v>528</v>
      </c>
    </row>
    <row r="781" spans="1:3">
      <c r="A781" s="25">
        <v>740</v>
      </c>
      <c r="B781" s="35">
        <v>525.55997322986127</v>
      </c>
      <c r="C781" s="30">
        <f t="shared" si="30"/>
        <v>526</v>
      </c>
    </row>
    <row r="782" spans="1:3">
      <c r="A782" s="25">
        <v>741</v>
      </c>
      <c r="B782" s="35">
        <v>490.57356455735885</v>
      </c>
      <c r="C782" s="30">
        <f t="shared" si="30"/>
        <v>491</v>
      </c>
    </row>
    <row r="783" spans="1:3">
      <c r="A783" s="25">
        <v>742</v>
      </c>
      <c r="B783" s="35">
        <v>510.26114482714752</v>
      </c>
      <c r="C783" s="30">
        <f t="shared" si="30"/>
        <v>510</v>
      </c>
    </row>
    <row r="784" spans="1:3">
      <c r="A784" s="25">
        <v>743</v>
      </c>
      <c r="B784" s="35">
        <v>478.68468134339196</v>
      </c>
      <c r="C784" s="30">
        <f t="shared" si="30"/>
        <v>479</v>
      </c>
    </row>
    <row r="785" spans="1:3">
      <c r="A785" s="25">
        <v>744</v>
      </c>
      <c r="B785" s="35">
        <v>513.1734376494137</v>
      </c>
      <c r="C785" s="30">
        <f t="shared" si="30"/>
        <v>513</v>
      </c>
    </row>
    <row r="786" spans="1:3">
      <c r="A786" s="25">
        <v>745</v>
      </c>
      <c r="B786" s="35">
        <v>517.01857144777364</v>
      </c>
      <c r="C786" s="30">
        <f t="shared" si="30"/>
        <v>517</v>
      </c>
    </row>
    <row r="787" spans="1:3">
      <c r="A787" s="25">
        <v>746</v>
      </c>
      <c r="B787" s="35">
        <v>483.1854868654716</v>
      </c>
      <c r="C787" s="30">
        <f t="shared" si="30"/>
        <v>483</v>
      </c>
    </row>
    <row r="788" spans="1:3">
      <c r="A788" s="25">
        <v>747</v>
      </c>
      <c r="B788" s="35">
        <v>497.35764670717754</v>
      </c>
      <c r="C788" s="30">
        <f t="shared" si="30"/>
        <v>497</v>
      </c>
    </row>
    <row r="789" spans="1:3">
      <c r="A789" s="25">
        <v>748</v>
      </c>
      <c r="B789" s="35">
        <v>528.9412389191541</v>
      </c>
      <c r="C789" s="30">
        <f t="shared" si="30"/>
        <v>529</v>
      </c>
    </row>
    <row r="790" spans="1:3">
      <c r="A790" s="25">
        <v>749</v>
      </c>
      <c r="B790" s="35">
        <v>512.48578115553141</v>
      </c>
      <c r="C790" s="30">
        <f t="shared" si="30"/>
        <v>512</v>
      </c>
    </row>
    <row r="791" spans="1:3">
      <c r="A791" s="25">
        <v>750</v>
      </c>
      <c r="B791" s="35">
        <v>471.79863156085889</v>
      </c>
      <c r="C791" s="30">
        <f t="shared" si="30"/>
        <v>472</v>
      </c>
    </row>
    <row r="792" spans="1:3">
      <c r="A792" s="25">
        <v>751</v>
      </c>
      <c r="B792" s="35">
        <v>479.60761828175828</v>
      </c>
      <c r="C792" s="30">
        <f t="shared" si="30"/>
        <v>480</v>
      </c>
    </row>
    <row r="793" spans="1:3">
      <c r="A793" s="25">
        <v>752</v>
      </c>
      <c r="B793" s="35">
        <v>491.20375906287313</v>
      </c>
      <c r="C793" s="30">
        <f t="shared" si="30"/>
        <v>491</v>
      </c>
    </row>
    <row r="794" spans="1:3">
      <c r="A794" s="25">
        <v>753</v>
      </c>
      <c r="B794" s="35">
        <v>471.15916688517518</v>
      </c>
      <c r="C794" s="30">
        <f t="shared" si="30"/>
        <v>471</v>
      </c>
    </row>
    <row r="795" spans="1:3">
      <c r="A795" s="25">
        <v>754</v>
      </c>
      <c r="B795" s="35">
        <v>468.11571441397973</v>
      </c>
      <c r="C795" s="30">
        <f t="shared" si="30"/>
        <v>468</v>
      </c>
    </row>
    <row r="796" spans="1:3">
      <c r="A796" s="25">
        <v>755</v>
      </c>
      <c r="B796" s="35">
        <v>478.30500625899685</v>
      </c>
      <c r="C796" s="30">
        <f t="shared" si="30"/>
        <v>478</v>
      </c>
    </row>
    <row r="797" spans="1:3">
      <c r="A797" s="25">
        <v>756</v>
      </c>
      <c r="B797" s="35">
        <v>469.42952011279772</v>
      </c>
      <c r="C797" s="30">
        <f t="shared" si="30"/>
        <v>469</v>
      </c>
    </row>
    <row r="798" spans="1:3">
      <c r="A798" s="25">
        <v>757</v>
      </c>
      <c r="B798" s="35">
        <v>490.99373514719719</v>
      </c>
      <c r="C798" s="30">
        <f t="shared" si="30"/>
        <v>491</v>
      </c>
    </row>
    <row r="799" spans="1:3">
      <c r="A799" s="25">
        <v>758</v>
      </c>
      <c r="B799" s="35">
        <v>477.68446895755415</v>
      </c>
      <c r="C799" s="30">
        <f t="shared" si="30"/>
        <v>478</v>
      </c>
    </row>
    <row r="800" spans="1:3">
      <c r="A800" s="25">
        <v>759</v>
      </c>
      <c r="B800" s="35">
        <v>451.44421643320652</v>
      </c>
      <c r="C800" s="30">
        <f t="shared" si="30"/>
        <v>451</v>
      </c>
    </row>
    <row r="801" spans="1:3">
      <c r="A801" s="25">
        <v>760</v>
      </c>
      <c r="B801" s="35">
        <v>460.93836363759419</v>
      </c>
      <c r="C801" s="30">
        <f t="shared" si="30"/>
        <v>461</v>
      </c>
    </row>
    <row r="802" spans="1:3">
      <c r="A802" s="25">
        <v>761</v>
      </c>
      <c r="B802" s="35">
        <v>476.73281212721508</v>
      </c>
      <c r="C802" s="30">
        <f t="shared" si="30"/>
        <v>477</v>
      </c>
    </row>
    <row r="803" spans="1:3">
      <c r="A803" s="25">
        <v>762</v>
      </c>
      <c r="B803" s="35">
        <v>508.0714872811127</v>
      </c>
      <c r="C803" s="30">
        <f t="shared" si="30"/>
        <v>508</v>
      </c>
    </row>
    <row r="804" spans="1:3">
      <c r="A804" s="25">
        <v>763</v>
      </c>
      <c r="B804" s="35">
        <v>510.13403664374187</v>
      </c>
      <c r="C804" s="30">
        <f t="shared" si="30"/>
        <v>510</v>
      </c>
    </row>
    <row r="805" spans="1:3">
      <c r="A805" s="25">
        <v>764</v>
      </c>
      <c r="B805" s="35">
        <v>514.59639353545276</v>
      </c>
      <c r="C805" s="30">
        <f t="shared" si="30"/>
        <v>515</v>
      </c>
    </row>
    <row r="806" spans="1:3">
      <c r="A806" s="25">
        <v>765</v>
      </c>
      <c r="B806" s="35">
        <v>490.59996745327771</v>
      </c>
      <c r="C806" s="30">
        <f t="shared" si="30"/>
        <v>491</v>
      </c>
    </row>
    <row r="807" spans="1:3">
      <c r="A807" s="25">
        <v>766</v>
      </c>
      <c r="B807" s="35">
        <v>521.97731274717376</v>
      </c>
      <c r="C807" s="30">
        <f t="shared" si="30"/>
        <v>522</v>
      </c>
    </row>
    <row r="808" spans="1:3">
      <c r="A808" s="25">
        <v>767</v>
      </c>
      <c r="B808" s="35">
        <v>482.04360621478168</v>
      </c>
      <c r="C808" s="30">
        <f t="shared" si="30"/>
        <v>482</v>
      </c>
    </row>
    <row r="809" spans="1:3">
      <c r="A809" s="25">
        <v>768</v>
      </c>
      <c r="B809" s="35">
        <v>504.35174494594321</v>
      </c>
      <c r="C809" s="30">
        <f t="shared" si="30"/>
        <v>504</v>
      </c>
    </row>
    <row r="810" spans="1:3">
      <c r="A810" s="25">
        <v>769</v>
      </c>
      <c r="B810" s="35">
        <v>442.89788472713053</v>
      </c>
      <c r="C810" s="30">
        <f t="shared" si="30"/>
        <v>443</v>
      </c>
    </row>
    <row r="811" spans="1:3">
      <c r="A811" s="25">
        <v>770</v>
      </c>
      <c r="B811" s="35">
        <v>479.43567481668833</v>
      </c>
      <c r="C811" s="30">
        <f t="shared" ref="C811:C874" si="31">ROUND(B811,0)</f>
        <v>479</v>
      </c>
    </row>
    <row r="812" spans="1:3">
      <c r="A812" s="25">
        <v>771</v>
      </c>
      <c r="B812" s="35">
        <v>482.31089248202329</v>
      </c>
      <c r="C812" s="30">
        <f t="shared" si="31"/>
        <v>482</v>
      </c>
    </row>
    <row r="813" spans="1:3">
      <c r="A813" s="25">
        <v>772</v>
      </c>
      <c r="B813" s="35">
        <v>452.87751129359481</v>
      </c>
      <c r="C813" s="30">
        <f t="shared" si="31"/>
        <v>453</v>
      </c>
    </row>
    <row r="814" spans="1:3">
      <c r="A814" s="25">
        <v>773</v>
      </c>
      <c r="B814" s="35">
        <v>506.79042374425376</v>
      </c>
      <c r="C814" s="30">
        <f t="shared" si="31"/>
        <v>507</v>
      </c>
    </row>
    <row r="815" spans="1:3">
      <c r="A815" s="25">
        <v>774</v>
      </c>
      <c r="B815" s="35">
        <v>470.56417155447753</v>
      </c>
      <c r="C815" s="30">
        <f t="shared" si="31"/>
        <v>471</v>
      </c>
    </row>
    <row r="816" spans="1:3">
      <c r="A816" s="25">
        <v>775</v>
      </c>
      <c r="B816" s="35">
        <v>473.38724347418361</v>
      </c>
      <c r="C816" s="30">
        <f t="shared" si="31"/>
        <v>473</v>
      </c>
    </row>
    <row r="817" spans="1:3">
      <c r="A817" s="25">
        <v>776</v>
      </c>
      <c r="B817" s="35">
        <v>494.07012681614583</v>
      </c>
      <c r="C817" s="30">
        <f t="shared" si="31"/>
        <v>494</v>
      </c>
    </row>
    <row r="818" spans="1:3">
      <c r="A818" s="25">
        <v>777</v>
      </c>
      <c r="B818" s="35">
        <v>471.40459445720421</v>
      </c>
      <c r="C818" s="30">
        <f t="shared" si="31"/>
        <v>471</v>
      </c>
    </row>
    <row r="819" spans="1:3">
      <c r="A819" s="25">
        <v>778</v>
      </c>
      <c r="B819" s="35">
        <v>469.691479226203</v>
      </c>
      <c r="C819" s="30">
        <f t="shared" si="31"/>
        <v>470</v>
      </c>
    </row>
    <row r="820" spans="1:3">
      <c r="A820" s="25">
        <v>779</v>
      </c>
      <c r="B820" s="35">
        <v>511.54814184341035</v>
      </c>
      <c r="C820" s="30">
        <f t="shared" si="31"/>
        <v>512</v>
      </c>
    </row>
    <row r="821" spans="1:3">
      <c r="A821" s="25">
        <v>780</v>
      </c>
      <c r="B821" s="35">
        <v>501.4675301420948</v>
      </c>
      <c r="C821" s="30">
        <f t="shared" si="31"/>
        <v>501</v>
      </c>
    </row>
    <row r="822" spans="1:3">
      <c r="A822" s="25">
        <v>781</v>
      </c>
      <c r="B822" s="35">
        <v>500.32361852043982</v>
      </c>
      <c r="C822" s="30">
        <f t="shared" si="31"/>
        <v>500</v>
      </c>
    </row>
    <row r="823" spans="1:3">
      <c r="A823" s="25">
        <v>782</v>
      </c>
      <c r="B823" s="35">
        <v>470.64654253669892</v>
      </c>
      <c r="C823" s="30">
        <f t="shared" si="31"/>
        <v>471</v>
      </c>
    </row>
    <row r="824" spans="1:3">
      <c r="A824" s="25">
        <v>783</v>
      </c>
      <c r="B824" s="35">
        <v>478.27875858374205</v>
      </c>
      <c r="C824" s="30">
        <f t="shared" si="31"/>
        <v>478</v>
      </c>
    </row>
    <row r="825" spans="1:3">
      <c r="A825" s="25">
        <v>784</v>
      </c>
      <c r="B825" s="35">
        <v>483.92627235973168</v>
      </c>
      <c r="C825" s="30">
        <f t="shared" si="31"/>
        <v>484</v>
      </c>
    </row>
    <row r="826" spans="1:3">
      <c r="A826" s="25">
        <v>785</v>
      </c>
      <c r="B826" s="35">
        <v>487.45246704946544</v>
      </c>
      <c r="C826" s="30">
        <f t="shared" si="31"/>
        <v>487</v>
      </c>
    </row>
    <row r="827" spans="1:3">
      <c r="A827" s="25">
        <v>786</v>
      </c>
      <c r="B827" s="35">
        <v>506.47871872144219</v>
      </c>
      <c r="C827" s="30">
        <f t="shared" si="31"/>
        <v>506</v>
      </c>
    </row>
    <row r="828" spans="1:3">
      <c r="A828" s="25">
        <v>787</v>
      </c>
      <c r="B828" s="35">
        <v>481.09072590496567</v>
      </c>
      <c r="C828" s="30">
        <f t="shared" si="31"/>
        <v>481</v>
      </c>
    </row>
    <row r="829" spans="1:3">
      <c r="A829" s="25">
        <v>788</v>
      </c>
      <c r="B829" s="35">
        <v>503.60161641969398</v>
      </c>
      <c r="C829" s="30">
        <f t="shared" si="31"/>
        <v>504</v>
      </c>
    </row>
    <row r="830" spans="1:3">
      <c r="A830" s="25">
        <v>789</v>
      </c>
      <c r="B830" s="35">
        <v>495.46467750370016</v>
      </c>
      <c r="C830" s="30">
        <f t="shared" si="31"/>
        <v>495</v>
      </c>
    </row>
    <row r="831" spans="1:3">
      <c r="A831" s="25">
        <v>790</v>
      </c>
      <c r="B831" s="35">
        <v>413.03771229110566</v>
      </c>
      <c r="C831" s="30">
        <f t="shared" si="31"/>
        <v>413</v>
      </c>
    </row>
    <row r="832" spans="1:3">
      <c r="A832" s="25">
        <v>791</v>
      </c>
      <c r="B832" s="35">
        <v>517.94336382534516</v>
      </c>
      <c r="C832" s="30">
        <f t="shared" si="31"/>
        <v>518</v>
      </c>
    </row>
    <row r="833" spans="1:3">
      <c r="A833" s="25">
        <v>792</v>
      </c>
      <c r="B833" s="35">
        <v>484.89588923314204</v>
      </c>
      <c r="C833" s="30">
        <f t="shared" si="31"/>
        <v>485</v>
      </c>
    </row>
    <row r="834" spans="1:3">
      <c r="A834" s="25">
        <v>793</v>
      </c>
      <c r="B834" s="35">
        <v>509.11584126294952</v>
      </c>
      <c r="C834" s="30">
        <f t="shared" si="31"/>
        <v>509</v>
      </c>
    </row>
    <row r="835" spans="1:3">
      <c r="A835" s="25">
        <v>794</v>
      </c>
      <c r="B835" s="35">
        <v>465.77930053113664</v>
      </c>
      <c r="C835" s="30">
        <f t="shared" si="31"/>
        <v>466</v>
      </c>
    </row>
    <row r="836" spans="1:3">
      <c r="A836" s="25">
        <v>795</v>
      </c>
      <c r="B836" s="35">
        <v>451.26520236575016</v>
      </c>
      <c r="C836" s="30">
        <f t="shared" si="31"/>
        <v>451</v>
      </c>
    </row>
    <row r="837" spans="1:3">
      <c r="A837" s="25">
        <v>796</v>
      </c>
      <c r="B837" s="35">
        <v>491.79877592081334</v>
      </c>
      <c r="C837" s="30">
        <f t="shared" si="31"/>
        <v>492</v>
      </c>
    </row>
    <row r="838" spans="1:3">
      <c r="A838" s="25">
        <v>797</v>
      </c>
      <c r="B838" s="35">
        <v>507.21679704803205</v>
      </c>
      <c r="C838" s="30">
        <f t="shared" si="31"/>
        <v>507</v>
      </c>
    </row>
    <row r="839" spans="1:3">
      <c r="A839" s="25">
        <v>798</v>
      </c>
      <c r="B839" s="35">
        <v>509.04333176347541</v>
      </c>
      <c r="C839" s="30">
        <f t="shared" si="31"/>
        <v>509</v>
      </c>
    </row>
    <row r="840" spans="1:3">
      <c r="A840" s="25">
        <v>799</v>
      </c>
      <c r="B840" s="35">
        <v>467.69031560330063</v>
      </c>
      <c r="C840" s="30">
        <f t="shared" si="31"/>
        <v>468</v>
      </c>
    </row>
    <row r="841" spans="1:3">
      <c r="A841" s="25">
        <v>800</v>
      </c>
      <c r="B841" s="35">
        <v>492.62053937098904</v>
      </c>
      <c r="C841" s="30">
        <f t="shared" si="31"/>
        <v>493</v>
      </c>
    </row>
    <row r="842" spans="1:3">
      <c r="A842" s="25">
        <v>801</v>
      </c>
      <c r="B842" s="35">
        <v>466.44936005185377</v>
      </c>
      <c r="C842" s="30">
        <f t="shared" si="31"/>
        <v>466</v>
      </c>
    </row>
    <row r="843" spans="1:3">
      <c r="A843" s="25">
        <v>802</v>
      </c>
      <c r="B843" s="35">
        <v>476.30105286129833</v>
      </c>
      <c r="C843" s="30">
        <f t="shared" si="31"/>
        <v>476</v>
      </c>
    </row>
    <row r="844" spans="1:3">
      <c r="A844" s="25">
        <v>803</v>
      </c>
      <c r="B844" s="35">
        <v>473.06279046949203</v>
      </c>
      <c r="C844" s="30">
        <f t="shared" si="31"/>
        <v>473</v>
      </c>
    </row>
    <row r="845" spans="1:3">
      <c r="A845" s="25">
        <v>804</v>
      </c>
      <c r="B845" s="35">
        <v>471.75680450973664</v>
      </c>
      <c r="C845" s="30">
        <f t="shared" si="31"/>
        <v>472</v>
      </c>
    </row>
    <row r="846" spans="1:3">
      <c r="A846" s="25">
        <v>805</v>
      </c>
      <c r="B846" s="35">
        <v>509.74759297168703</v>
      </c>
      <c r="C846" s="30">
        <f t="shared" si="31"/>
        <v>510</v>
      </c>
    </row>
    <row r="847" spans="1:3">
      <c r="A847" s="25">
        <v>806</v>
      </c>
      <c r="B847" s="35">
        <v>488.49324464620281</v>
      </c>
      <c r="C847" s="30">
        <f t="shared" si="31"/>
        <v>488</v>
      </c>
    </row>
    <row r="848" spans="1:3">
      <c r="A848" s="25">
        <v>807</v>
      </c>
      <c r="B848" s="35">
        <v>515.7214045926321</v>
      </c>
      <c r="C848" s="30">
        <f t="shared" si="31"/>
        <v>516</v>
      </c>
    </row>
    <row r="849" spans="1:3">
      <c r="A849" s="25">
        <v>808</v>
      </c>
      <c r="B849" s="35">
        <v>487.26367094194688</v>
      </c>
      <c r="C849" s="30">
        <f t="shared" si="31"/>
        <v>487</v>
      </c>
    </row>
    <row r="850" spans="1:3">
      <c r="A850" s="25">
        <v>809</v>
      </c>
      <c r="B850" s="35">
        <v>511.09436565979308</v>
      </c>
      <c r="C850" s="30">
        <f t="shared" si="31"/>
        <v>511</v>
      </c>
    </row>
    <row r="851" spans="1:3">
      <c r="A851" s="25">
        <v>810</v>
      </c>
      <c r="B851" s="35">
        <v>462.90337356373675</v>
      </c>
      <c r="C851" s="30">
        <f t="shared" si="31"/>
        <v>463</v>
      </c>
    </row>
    <row r="852" spans="1:3">
      <c r="A852" s="25">
        <v>811</v>
      </c>
      <c r="B852" s="35">
        <v>488.24508589916763</v>
      </c>
      <c r="C852" s="30">
        <f t="shared" si="31"/>
        <v>488</v>
      </c>
    </row>
    <row r="853" spans="1:3">
      <c r="A853" s="25">
        <v>812</v>
      </c>
      <c r="B853" s="35">
        <v>523.84380673974329</v>
      </c>
      <c r="C853" s="30">
        <f t="shared" si="31"/>
        <v>524</v>
      </c>
    </row>
    <row r="854" spans="1:3">
      <c r="A854" s="25">
        <v>813</v>
      </c>
      <c r="B854" s="35">
        <v>505.4698207433089</v>
      </c>
      <c r="C854" s="30">
        <f t="shared" si="31"/>
        <v>505</v>
      </c>
    </row>
    <row r="855" spans="1:3">
      <c r="A855" s="25">
        <v>814</v>
      </c>
      <c r="B855" s="35">
        <v>472.50055944322253</v>
      </c>
      <c r="C855" s="30">
        <f t="shared" si="31"/>
        <v>473</v>
      </c>
    </row>
    <row r="856" spans="1:3">
      <c r="A856" s="25">
        <v>815</v>
      </c>
      <c r="B856" s="35">
        <v>501.02028829410574</v>
      </c>
      <c r="C856" s="30">
        <f t="shared" si="31"/>
        <v>501</v>
      </c>
    </row>
    <row r="857" spans="1:3">
      <c r="A857" s="25">
        <v>816</v>
      </c>
      <c r="B857" s="35">
        <v>505.85378816180469</v>
      </c>
      <c r="C857" s="30">
        <f t="shared" si="31"/>
        <v>506</v>
      </c>
    </row>
    <row r="858" spans="1:3">
      <c r="A858" s="25">
        <v>817</v>
      </c>
      <c r="B858" s="35">
        <v>501.45623192543508</v>
      </c>
      <c r="C858" s="30">
        <f t="shared" si="31"/>
        <v>501</v>
      </c>
    </row>
    <row r="859" spans="1:3">
      <c r="A859" s="25">
        <v>818</v>
      </c>
      <c r="B859" s="35">
        <v>489.39865407844809</v>
      </c>
      <c r="C859" s="30">
        <f t="shared" si="31"/>
        <v>489</v>
      </c>
    </row>
    <row r="860" spans="1:3">
      <c r="A860" s="25">
        <v>819</v>
      </c>
      <c r="B860" s="35">
        <v>496.46776535341064</v>
      </c>
      <c r="C860" s="30">
        <f t="shared" si="31"/>
        <v>496</v>
      </c>
    </row>
    <row r="861" spans="1:3">
      <c r="A861" s="25">
        <v>820</v>
      </c>
      <c r="B861" s="35">
        <v>458.31672514183015</v>
      </c>
      <c r="C861" s="30">
        <f t="shared" si="31"/>
        <v>458</v>
      </c>
    </row>
    <row r="862" spans="1:3">
      <c r="A862" s="25">
        <v>821</v>
      </c>
      <c r="B862" s="35">
        <v>447.82377514079189</v>
      </c>
      <c r="C862" s="30">
        <f t="shared" si="31"/>
        <v>448</v>
      </c>
    </row>
    <row r="863" spans="1:3">
      <c r="A863" s="25">
        <v>822</v>
      </c>
      <c r="B863" s="35">
        <v>442.48149849892252</v>
      </c>
      <c r="C863" s="30">
        <f t="shared" si="31"/>
        <v>442</v>
      </c>
    </row>
    <row r="864" spans="1:3">
      <c r="A864" s="25">
        <v>823</v>
      </c>
      <c r="B864" s="35">
        <v>492.30642706555273</v>
      </c>
      <c r="C864" s="30">
        <f t="shared" si="31"/>
        <v>492</v>
      </c>
    </row>
    <row r="865" spans="1:3">
      <c r="A865" s="25">
        <v>824</v>
      </c>
      <c r="B865" s="35">
        <v>521.92125681167204</v>
      </c>
      <c r="C865" s="30">
        <f t="shared" si="31"/>
        <v>522</v>
      </c>
    </row>
    <row r="866" spans="1:3">
      <c r="A866" s="25">
        <v>825</v>
      </c>
      <c r="B866" s="35">
        <v>491.04847553738887</v>
      </c>
      <c r="C866" s="30">
        <f t="shared" si="31"/>
        <v>491</v>
      </c>
    </row>
    <row r="867" spans="1:3">
      <c r="A867" s="25">
        <v>826</v>
      </c>
      <c r="B867" s="35">
        <v>517.60993890595932</v>
      </c>
      <c r="C867" s="30">
        <f t="shared" si="31"/>
        <v>518</v>
      </c>
    </row>
    <row r="868" spans="1:3">
      <c r="A868" s="25">
        <v>827</v>
      </c>
      <c r="B868" s="35">
        <v>503.85255692485998</v>
      </c>
      <c r="C868" s="30">
        <f t="shared" si="31"/>
        <v>504</v>
      </c>
    </row>
    <row r="869" spans="1:3">
      <c r="A869" s="25">
        <v>828</v>
      </c>
      <c r="B869" s="35">
        <v>479.62993666124885</v>
      </c>
      <c r="C869" s="30">
        <f t="shared" si="31"/>
        <v>480</v>
      </c>
    </row>
    <row r="870" spans="1:3">
      <c r="A870" s="25">
        <v>829</v>
      </c>
      <c r="B870" s="35">
        <v>486.07917795050594</v>
      </c>
      <c r="C870" s="30">
        <f t="shared" si="31"/>
        <v>486</v>
      </c>
    </row>
    <row r="871" spans="1:3">
      <c r="A871" s="25">
        <v>830</v>
      </c>
      <c r="B871" s="35">
        <v>480.54551447017434</v>
      </c>
      <c r="C871" s="30">
        <f t="shared" si="31"/>
        <v>481</v>
      </c>
    </row>
    <row r="872" spans="1:3">
      <c r="A872" s="25">
        <v>831</v>
      </c>
      <c r="B872" s="35">
        <v>491.97181647347725</v>
      </c>
      <c r="C872" s="30">
        <f t="shared" si="31"/>
        <v>492</v>
      </c>
    </row>
    <row r="873" spans="1:3">
      <c r="A873" s="25">
        <v>832</v>
      </c>
      <c r="B873" s="35">
        <v>492.41949314692079</v>
      </c>
      <c r="C873" s="30">
        <f t="shared" si="31"/>
        <v>492</v>
      </c>
    </row>
    <row r="874" spans="1:3">
      <c r="A874" s="25">
        <v>833</v>
      </c>
      <c r="B874" s="35">
        <v>472.20583516224769</v>
      </c>
      <c r="C874" s="30">
        <f t="shared" si="31"/>
        <v>472</v>
      </c>
    </row>
    <row r="875" spans="1:3">
      <c r="A875" s="25">
        <v>834</v>
      </c>
      <c r="B875" s="35">
        <v>509.35978796342692</v>
      </c>
      <c r="C875" s="30">
        <f t="shared" ref="C875:C938" si="32">ROUND(B875,0)</f>
        <v>509</v>
      </c>
    </row>
    <row r="876" spans="1:3">
      <c r="A876" s="25">
        <v>835</v>
      </c>
      <c r="B876" s="35">
        <v>494.42515225140824</v>
      </c>
      <c r="C876" s="30">
        <f t="shared" si="32"/>
        <v>494</v>
      </c>
    </row>
    <row r="877" spans="1:3">
      <c r="A877" s="25">
        <v>836</v>
      </c>
      <c r="B877" s="35">
        <v>484.10687625705782</v>
      </c>
      <c r="C877" s="30">
        <f t="shared" si="32"/>
        <v>484</v>
      </c>
    </row>
    <row r="878" spans="1:3">
      <c r="A878" s="25">
        <v>837</v>
      </c>
      <c r="B878" s="35">
        <v>504.68186068383602</v>
      </c>
      <c r="C878" s="30">
        <f t="shared" si="32"/>
        <v>505</v>
      </c>
    </row>
    <row r="879" spans="1:3">
      <c r="A879" s="25">
        <v>838</v>
      </c>
      <c r="B879" s="35">
        <v>475.32230584595459</v>
      </c>
      <c r="C879" s="30">
        <f t="shared" si="32"/>
        <v>475</v>
      </c>
    </row>
    <row r="880" spans="1:3">
      <c r="A880" s="25">
        <v>839</v>
      </c>
      <c r="B880" s="35">
        <v>430.17208766826434</v>
      </c>
      <c r="C880" s="30">
        <f t="shared" si="32"/>
        <v>430</v>
      </c>
    </row>
    <row r="881" spans="1:3">
      <c r="A881" s="25">
        <v>840</v>
      </c>
      <c r="B881" s="35">
        <v>462.13656263790472</v>
      </c>
      <c r="C881" s="30">
        <f t="shared" si="32"/>
        <v>462</v>
      </c>
    </row>
    <row r="882" spans="1:3">
      <c r="A882" s="25">
        <v>841</v>
      </c>
      <c r="B882" s="35">
        <v>511.77970454661977</v>
      </c>
      <c r="C882" s="30">
        <f t="shared" si="32"/>
        <v>512</v>
      </c>
    </row>
    <row r="883" spans="1:3">
      <c r="A883" s="25">
        <v>842</v>
      </c>
      <c r="B883" s="35">
        <v>469.40636721285978</v>
      </c>
      <c r="C883" s="30">
        <f t="shared" si="32"/>
        <v>469</v>
      </c>
    </row>
    <row r="884" spans="1:3">
      <c r="A884" s="25">
        <v>843</v>
      </c>
      <c r="B884" s="35">
        <v>472.12104713176927</v>
      </c>
      <c r="C884" s="30">
        <f t="shared" si="32"/>
        <v>472</v>
      </c>
    </row>
    <row r="885" spans="1:3">
      <c r="A885" s="25">
        <v>844</v>
      </c>
      <c r="B885" s="35">
        <v>447.79152414439227</v>
      </c>
      <c r="C885" s="30">
        <f t="shared" si="32"/>
        <v>448</v>
      </c>
    </row>
    <row r="886" spans="1:3">
      <c r="A886" s="25">
        <v>845</v>
      </c>
      <c r="B886" s="35">
        <v>516.28688035257073</v>
      </c>
      <c r="C886" s="30">
        <f t="shared" si="32"/>
        <v>516</v>
      </c>
    </row>
    <row r="887" spans="1:3">
      <c r="A887" s="25">
        <v>846</v>
      </c>
      <c r="B887" s="35">
        <v>481.41613236151466</v>
      </c>
      <c r="C887" s="30">
        <f t="shared" si="32"/>
        <v>481</v>
      </c>
    </row>
    <row r="888" spans="1:3">
      <c r="A888" s="25">
        <v>847</v>
      </c>
      <c r="B888" s="35">
        <v>466.14871101636527</v>
      </c>
      <c r="C888" s="30">
        <f t="shared" si="32"/>
        <v>466</v>
      </c>
    </row>
    <row r="889" spans="1:3">
      <c r="A889" s="25">
        <v>848</v>
      </c>
      <c r="B889" s="35">
        <v>474.19203289269467</v>
      </c>
      <c r="C889" s="30">
        <f t="shared" si="32"/>
        <v>474</v>
      </c>
    </row>
    <row r="890" spans="1:3">
      <c r="A890" s="25">
        <v>849</v>
      </c>
      <c r="B890" s="35">
        <v>486.77335858112133</v>
      </c>
      <c r="C890" s="30">
        <f t="shared" si="32"/>
        <v>487</v>
      </c>
    </row>
    <row r="891" spans="1:3">
      <c r="A891" s="25">
        <v>850</v>
      </c>
      <c r="B891" s="35">
        <v>497.54560002638141</v>
      </c>
      <c r="C891" s="30">
        <f t="shared" si="32"/>
        <v>498</v>
      </c>
    </row>
    <row r="892" spans="1:3">
      <c r="A892" s="25">
        <v>851</v>
      </c>
      <c r="B892" s="35">
        <v>465.01004064633412</v>
      </c>
      <c r="C892" s="30">
        <f t="shared" si="32"/>
        <v>465</v>
      </c>
    </row>
    <row r="893" spans="1:3">
      <c r="A893" s="25">
        <v>852</v>
      </c>
      <c r="B893" s="35">
        <v>512.06584472217719</v>
      </c>
      <c r="C893" s="30">
        <f t="shared" si="32"/>
        <v>512</v>
      </c>
    </row>
    <row r="894" spans="1:3">
      <c r="A894" s="25">
        <v>853</v>
      </c>
      <c r="B894" s="35">
        <v>486.77059245568284</v>
      </c>
      <c r="C894" s="30">
        <f t="shared" si="32"/>
        <v>487</v>
      </c>
    </row>
    <row r="895" spans="1:3">
      <c r="A895" s="25">
        <v>854</v>
      </c>
      <c r="B895" s="35">
        <v>498.76234459345892</v>
      </c>
      <c r="C895" s="30">
        <f t="shared" si="32"/>
        <v>499</v>
      </c>
    </row>
    <row r="896" spans="1:3">
      <c r="A896" s="25">
        <v>855</v>
      </c>
      <c r="B896" s="35">
        <v>462.17714594521794</v>
      </c>
      <c r="C896" s="30">
        <f t="shared" si="32"/>
        <v>462</v>
      </c>
    </row>
    <row r="897" spans="1:3">
      <c r="A897" s="25">
        <v>856</v>
      </c>
      <c r="B897" s="35">
        <v>434.9394377330932</v>
      </c>
      <c r="C897" s="30">
        <f t="shared" si="32"/>
        <v>435</v>
      </c>
    </row>
    <row r="898" spans="1:3">
      <c r="A898" s="25">
        <v>857</v>
      </c>
      <c r="B898" s="35">
        <v>500.17778052382209</v>
      </c>
      <c r="C898" s="30">
        <f t="shared" si="32"/>
        <v>500</v>
      </c>
    </row>
    <row r="899" spans="1:3">
      <c r="A899" s="25">
        <v>858</v>
      </c>
      <c r="B899" s="35">
        <v>484.42758265058183</v>
      </c>
      <c r="C899" s="30">
        <f t="shared" si="32"/>
        <v>484</v>
      </c>
    </row>
    <row r="900" spans="1:3">
      <c r="A900" s="25">
        <v>859</v>
      </c>
      <c r="B900" s="35">
        <v>496.10051319238573</v>
      </c>
      <c r="C900" s="30">
        <f t="shared" si="32"/>
        <v>496</v>
      </c>
    </row>
    <row r="901" spans="1:3">
      <c r="A901" s="25">
        <v>860</v>
      </c>
      <c r="B901" s="35">
        <v>502.88932436862478</v>
      </c>
      <c r="C901" s="30">
        <f t="shared" si="32"/>
        <v>503</v>
      </c>
    </row>
    <row r="902" spans="1:3">
      <c r="A902" s="25">
        <v>861</v>
      </c>
      <c r="B902" s="35">
        <v>473.20440011911751</v>
      </c>
      <c r="C902" s="30">
        <f t="shared" si="32"/>
        <v>473</v>
      </c>
    </row>
    <row r="903" spans="1:3">
      <c r="A903" s="25">
        <v>862</v>
      </c>
      <c r="B903" s="35">
        <v>491.44073502864308</v>
      </c>
      <c r="C903" s="30">
        <f t="shared" si="32"/>
        <v>491</v>
      </c>
    </row>
    <row r="904" spans="1:3">
      <c r="A904" s="25">
        <v>863</v>
      </c>
      <c r="B904" s="35">
        <v>488.47774590454401</v>
      </c>
      <c r="C904" s="30">
        <f t="shared" si="32"/>
        <v>488</v>
      </c>
    </row>
    <row r="905" spans="1:3">
      <c r="A905" s="25">
        <v>864</v>
      </c>
      <c r="B905" s="35">
        <v>458.81927233616079</v>
      </c>
      <c r="C905" s="30">
        <f t="shared" si="32"/>
        <v>459</v>
      </c>
    </row>
    <row r="906" spans="1:3">
      <c r="A906" s="25">
        <v>865</v>
      </c>
      <c r="B906" s="35">
        <v>482.3626955431846</v>
      </c>
      <c r="C906" s="30">
        <f t="shared" si="32"/>
        <v>482</v>
      </c>
    </row>
    <row r="907" spans="1:3">
      <c r="A907" s="25">
        <v>866</v>
      </c>
      <c r="B907" s="35">
        <v>470.60228553090974</v>
      </c>
      <c r="C907" s="30">
        <f t="shared" si="32"/>
        <v>471</v>
      </c>
    </row>
    <row r="908" spans="1:3">
      <c r="A908" s="25">
        <v>867</v>
      </c>
      <c r="B908" s="35">
        <v>491.75524354404592</v>
      </c>
      <c r="C908" s="30">
        <f t="shared" si="32"/>
        <v>492</v>
      </c>
    </row>
    <row r="909" spans="1:3">
      <c r="A909" s="25">
        <v>868</v>
      </c>
      <c r="B909" s="35">
        <v>473.52823261115623</v>
      </c>
      <c r="C909" s="30">
        <f t="shared" si="32"/>
        <v>474</v>
      </c>
    </row>
    <row r="910" spans="1:3">
      <c r="A910" s="25">
        <v>869</v>
      </c>
      <c r="B910" s="35">
        <v>503.17690979809595</v>
      </c>
      <c r="C910" s="30">
        <f t="shared" si="32"/>
        <v>503</v>
      </c>
    </row>
    <row r="911" spans="1:3">
      <c r="A911" s="25">
        <v>870</v>
      </c>
      <c r="B911" s="35">
        <v>485.15051117505959</v>
      </c>
      <c r="C911" s="30">
        <f t="shared" si="32"/>
        <v>485</v>
      </c>
    </row>
    <row r="912" spans="1:3">
      <c r="A912" s="25">
        <v>871</v>
      </c>
      <c r="B912" s="35">
        <v>503.43976144776525</v>
      </c>
      <c r="C912" s="30">
        <f t="shared" si="32"/>
        <v>503</v>
      </c>
    </row>
    <row r="913" spans="1:3">
      <c r="A913" s="25">
        <v>872</v>
      </c>
      <c r="B913" s="35">
        <v>470.4797932748379</v>
      </c>
      <c r="C913" s="30">
        <f t="shared" si="32"/>
        <v>470</v>
      </c>
    </row>
    <row r="914" spans="1:3">
      <c r="A914" s="25">
        <v>873</v>
      </c>
      <c r="B914" s="35">
        <v>497.50309154203273</v>
      </c>
      <c r="C914" s="30">
        <f t="shared" si="32"/>
        <v>498</v>
      </c>
    </row>
    <row r="915" spans="1:3">
      <c r="A915" s="25">
        <v>874</v>
      </c>
      <c r="B915" s="35">
        <v>485.0444759828431</v>
      </c>
      <c r="C915" s="30">
        <f t="shared" si="32"/>
        <v>485</v>
      </c>
    </row>
    <row r="916" spans="1:3">
      <c r="A916" s="25">
        <v>875</v>
      </c>
      <c r="B916" s="35">
        <v>482.56104325969204</v>
      </c>
      <c r="C916" s="30">
        <f t="shared" si="32"/>
        <v>483</v>
      </c>
    </row>
    <row r="917" spans="1:3">
      <c r="A917" s="25">
        <v>876</v>
      </c>
      <c r="B917" s="35">
        <v>511.73111153968125</v>
      </c>
      <c r="C917" s="30">
        <f t="shared" si="32"/>
        <v>512</v>
      </c>
    </row>
    <row r="918" spans="1:3">
      <c r="A918" s="25">
        <v>877</v>
      </c>
      <c r="B918" s="35">
        <v>498.80701107847631</v>
      </c>
      <c r="C918" s="30">
        <f t="shared" si="32"/>
        <v>499</v>
      </c>
    </row>
    <row r="919" spans="1:3">
      <c r="A919" s="25">
        <v>878</v>
      </c>
      <c r="B919" s="35">
        <v>493.48977861007461</v>
      </c>
      <c r="C919" s="30">
        <f t="shared" si="32"/>
        <v>493</v>
      </c>
    </row>
    <row r="920" spans="1:3">
      <c r="A920" s="25">
        <v>879</v>
      </c>
      <c r="B920" s="35">
        <v>493.8736624573628</v>
      </c>
      <c r="C920" s="30">
        <f t="shared" si="32"/>
        <v>494</v>
      </c>
    </row>
    <row r="921" spans="1:3">
      <c r="A921" s="25">
        <v>880</v>
      </c>
      <c r="B921" s="35">
        <v>485.21724901624134</v>
      </c>
      <c r="C921" s="30">
        <f t="shared" si="32"/>
        <v>485</v>
      </c>
    </row>
    <row r="922" spans="1:3">
      <c r="A922" s="25">
        <v>881</v>
      </c>
      <c r="B922" s="35">
        <v>490.00090591442745</v>
      </c>
      <c r="C922" s="30">
        <f t="shared" si="32"/>
        <v>490</v>
      </c>
    </row>
    <row r="923" spans="1:3">
      <c r="A923" s="25">
        <v>882</v>
      </c>
      <c r="B923" s="35">
        <v>503.45843266759016</v>
      </c>
      <c r="C923" s="30">
        <f t="shared" si="32"/>
        <v>503</v>
      </c>
    </row>
    <row r="924" spans="1:3">
      <c r="A924" s="25">
        <v>883</v>
      </c>
      <c r="B924" s="35">
        <v>504.09890930395454</v>
      </c>
      <c r="C924" s="30">
        <f t="shared" si="32"/>
        <v>504</v>
      </c>
    </row>
    <row r="925" spans="1:3">
      <c r="A925" s="25">
        <v>884</v>
      </c>
      <c r="B925" s="35">
        <v>509.89598306317271</v>
      </c>
      <c r="C925" s="30">
        <f t="shared" si="32"/>
        <v>510</v>
      </c>
    </row>
    <row r="926" spans="1:3">
      <c r="A926" s="25">
        <v>885</v>
      </c>
      <c r="B926" s="35">
        <v>511.92526315821465</v>
      </c>
      <c r="C926" s="30">
        <f t="shared" si="32"/>
        <v>512</v>
      </c>
    </row>
    <row r="927" spans="1:3">
      <c r="A927" s="25">
        <v>886</v>
      </c>
      <c r="B927" s="35">
        <v>481.74677993188402</v>
      </c>
      <c r="C927" s="30">
        <f t="shared" si="32"/>
        <v>482</v>
      </c>
    </row>
    <row r="928" spans="1:3">
      <c r="A928" s="25">
        <v>887</v>
      </c>
      <c r="B928" s="35">
        <v>508.95994964534339</v>
      </c>
      <c r="C928" s="30">
        <f t="shared" si="32"/>
        <v>509</v>
      </c>
    </row>
    <row r="929" spans="1:3">
      <c r="A929" s="25">
        <v>888</v>
      </c>
      <c r="B929" s="35">
        <v>485.97282576873113</v>
      </c>
      <c r="C929" s="30">
        <f t="shared" si="32"/>
        <v>486</v>
      </c>
    </row>
    <row r="930" spans="1:3">
      <c r="A930" s="25">
        <v>889</v>
      </c>
      <c r="B930" s="35">
        <v>497.16855909779042</v>
      </c>
      <c r="C930" s="30">
        <f t="shared" si="32"/>
        <v>497</v>
      </c>
    </row>
    <row r="931" spans="1:3">
      <c r="A931" s="25">
        <v>890</v>
      </c>
      <c r="B931" s="35">
        <v>492.90796972973817</v>
      </c>
      <c r="C931" s="30">
        <f t="shared" si="32"/>
        <v>493</v>
      </c>
    </row>
    <row r="932" spans="1:3">
      <c r="A932" s="25">
        <v>891</v>
      </c>
      <c r="B932" s="35">
        <v>475.20111889359782</v>
      </c>
      <c r="C932" s="30">
        <f t="shared" si="32"/>
        <v>475</v>
      </c>
    </row>
    <row r="933" spans="1:3">
      <c r="A933" s="25">
        <v>892</v>
      </c>
      <c r="B933" s="35">
        <v>502.16271565068018</v>
      </c>
      <c r="C933" s="30">
        <f t="shared" si="32"/>
        <v>502</v>
      </c>
    </row>
    <row r="934" spans="1:3">
      <c r="A934" s="25">
        <v>893</v>
      </c>
      <c r="B934" s="35">
        <v>520.4723600312052</v>
      </c>
      <c r="C934" s="30">
        <f t="shared" si="32"/>
        <v>520</v>
      </c>
    </row>
    <row r="935" spans="1:3">
      <c r="A935" s="25">
        <v>894</v>
      </c>
      <c r="B935" s="35">
        <v>469.40086032650106</v>
      </c>
      <c r="C935" s="30">
        <f t="shared" si="32"/>
        <v>469</v>
      </c>
    </row>
    <row r="936" spans="1:3">
      <c r="A936" s="25">
        <v>895</v>
      </c>
      <c r="B936" s="35">
        <v>493.82180008972296</v>
      </c>
      <c r="C936" s="30">
        <f t="shared" si="32"/>
        <v>494</v>
      </c>
    </row>
    <row r="937" spans="1:3">
      <c r="A937" s="25">
        <v>896</v>
      </c>
      <c r="B937" s="35">
        <v>480.63000435790173</v>
      </c>
      <c r="C937" s="30">
        <f t="shared" si="32"/>
        <v>481</v>
      </c>
    </row>
    <row r="938" spans="1:3">
      <c r="A938" s="25">
        <v>897</v>
      </c>
      <c r="B938" s="35">
        <v>484.92179131159992</v>
      </c>
      <c r="C938" s="30">
        <f t="shared" si="32"/>
        <v>485</v>
      </c>
    </row>
    <row r="939" spans="1:3">
      <c r="A939" s="25">
        <v>898</v>
      </c>
      <c r="B939" s="35">
        <v>499.75542154867003</v>
      </c>
      <c r="C939" s="30">
        <f t="shared" ref="C939:C1002" si="33">ROUND(B939,0)</f>
        <v>500</v>
      </c>
    </row>
    <row r="940" spans="1:3">
      <c r="A940" s="25">
        <v>899</v>
      </c>
      <c r="B940" s="35">
        <v>489.00183766446207</v>
      </c>
      <c r="C940" s="30">
        <f t="shared" si="33"/>
        <v>489</v>
      </c>
    </row>
    <row r="941" spans="1:3">
      <c r="A941" s="25">
        <v>900</v>
      </c>
      <c r="B941" s="35">
        <v>479.83958903029429</v>
      </c>
      <c r="C941" s="30">
        <f t="shared" si="33"/>
        <v>480</v>
      </c>
    </row>
    <row r="942" spans="1:3">
      <c r="A942" s="25">
        <v>901</v>
      </c>
      <c r="B942" s="35">
        <v>503.59503270245455</v>
      </c>
      <c r="C942" s="30">
        <f t="shared" si="33"/>
        <v>504</v>
      </c>
    </row>
    <row r="943" spans="1:3">
      <c r="A943" s="25">
        <v>902</v>
      </c>
      <c r="B943" s="35">
        <v>492.81829349631971</v>
      </c>
      <c r="C943" s="30">
        <f t="shared" si="33"/>
        <v>493</v>
      </c>
    </row>
    <row r="944" spans="1:3">
      <c r="A944" s="25">
        <v>903</v>
      </c>
      <c r="B944" s="35">
        <v>474.52888765097964</v>
      </c>
      <c r="C944" s="30">
        <f t="shared" si="33"/>
        <v>475</v>
      </c>
    </row>
    <row r="945" spans="1:3">
      <c r="A945" s="25">
        <v>904</v>
      </c>
      <c r="B945" s="35">
        <v>447.99932899403916</v>
      </c>
      <c r="C945" s="30">
        <f t="shared" si="33"/>
        <v>448</v>
      </c>
    </row>
    <row r="946" spans="1:3">
      <c r="A946" s="25">
        <v>905</v>
      </c>
      <c r="B946" s="35">
        <v>483.21495801997639</v>
      </c>
      <c r="C946" s="30">
        <f t="shared" si="33"/>
        <v>483</v>
      </c>
    </row>
    <row r="947" spans="1:3">
      <c r="A947" s="25">
        <v>906</v>
      </c>
      <c r="B947" s="35">
        <v>518.81402201215133</v>
      </c>
      <c r="C947" s="30">
        <f t="shared" si="33"/>
        <v>519</v>
      </c>
    </row>
    <row r="948" spans="1:3">
      <c r="A948" s="25">
        <v>907</v>
      </c>
      <c r="B948" s="35">
        <v>486.8972397020641</v>
      </c>
      <c r="C948" s="30">
        <f t="shared" si="33"/>
        <v>487</v>
      </c>
    </row>
    <row r="949" spans="1:3">
      <c r="A949" s="25">
        <v>908</v>
      </c>
      <c r="B949" s="35">
        <v>489.58042352771554</v>
      </c>
      <c r="C949" s="30">
        <f t="shared" si="33"/>
        <v>490</v>
      </c>
    </row>
    <row r="950" spans="1:3">
      <c r="A950" s="25">
        <v>909</v>
      </c>
      <c r="B950" s="35">
        <v>495.8172428425446</v>
      </c>
      <c r="C950" s="30">
        <f t="shared" si="33"/>
        <v>496</v>
      </c>
    </row>
    <row r="951" spans="1:3">
      <c r="A951" s="25">
        <v>910</v>
      </c>
      <c r="B951" s="35">
        <v>472.88226263268393</v>
      </c>
      <c r="C951" s="30">
        <f t="shared" si="33"/>
        <v>473</v>
      </c>
    </row>
    <row r="952" spans="1:3">
      <c r="A952" s="25">
        <v>911</v>
      </c>
      <c r="B952" s="35">
        <v>484.88785512290247</v>
      </c>
      <c r="C952" s="30">
        <f t="shared" si="33"/>
        <v>485</v>
      </c>
    </row>
    <row r="953" spans="1:3">
      <c r="A953" s="25">
        <v>912</v>
      </c>
      <c r="B953" s="35">
        <v>506.90803461833525</v>
      </c>
      <c r="C953" s="30">
        <f t="shared" si="33"/>
        <v>507</v>
      </c>
    </row>
    <row r="954" spans="1:3">
      <c r="A954" s="25">
        <v>913</v>
      </c>
      <c r="B954" s="35">
        <v>453.81418664216403</v>
      </c>
      <c r="C954" s="30">
        <f t="shared" si="33"/>
        <v>454</v>
      </c>
    </row>
    <row r="955" spans="1:3">
      <c r="A955" s="25">
        <v>914</v>
      </c>
      <c r="B955" s="35">
        <v>514.29421587170987</v>
      </c>
      <c r="C955" s="30">
        <f t="shared" si="33"/>
        <v>514</v>
      </c>
    </row>
    <row r="956" spans="1:3">
      <c r="A956" s="25">
        <v>915</v>
      </c>
      <c r="B956" s="35">
        <v>474.89790491425288</v>
      </c>
      <c r="C956" s="30">
        <f t="shared" si="33"/>
        <v>475</v>
      </c>
    </row>
    <row r="957" spans="1:3">
      <c r="A957" s="25">
        <v>916</v>
      </c>
      <c r="B957" s="35">
        <v>476.34570341879385</v>
      </c>
      <c r="C957" s="30">
        <f t="shared" si="33"/>
        <v>476</v>
      </c>
    </row>
    <row r="958" spans="1:3">
      <c r="A958" s="25">
        <v>917</v>
      </c>
      <c r="B958" s="35">
        <v>486.29845726768372</v>
      </c>
      <c r="C958" s="30">
        <f t="shared" si="33"/>
        <v>486</v>
      </c>
    </row>
    <row r="959" spans="1:3">
      <c r="A959" s="25">
        <v>918</v>
      </c>
      <c r="B959" s="35">
        <v>477.75015971743028</v>
      </c>
      <c r="C959" s="30">
        <f t="shared" si="33"/>
        <v>478</v>
      </c>
    </row>
    <row r="960" spans="1:3">
      <c r="A960" s="25">
        <v>919</v>
      </c>
      <c r="B960" s="35">
        <v>513.70425731716182</v>
      </c>
      <c r="C960" s="30">
        <f t="shared" si="33"/>
        <v>514</v>
      </c>
    </row>
    <row r="961" spans="1:3">
      <c r="A961" s="25">
        <v>920</v>
      </c>
      <c r="B961" s="35">
        <v>468.2801175227039</v>
      </c>
      <c r="C961" s="30">
        <f t="shared" si="33"/>
        <v>468</v>
      </c>
    </row>
    <row r="962" spans="1:3">
      <c r="A962" s="25">
        <v>921</v>
      </c>
      <c r="B962" s="35">
        <v>507.2090591483086</v>
      </c>
      <c r="C962" s="30">
        <f t="shared" si="33"/>
        <v>507</v>
      </c>
    </row>
    <row r="963" spans="1:3">
      <c r="A963" s="25">
        <v>922</v>
      </c>
      <c r="B963" s="35">
        <v>448.11037494175025</v>
      </c>
      <c r="C963" s="30">
        <f t="shared" si="33"/>
        <v>448</v>
      </c>
    </row>
    <row r="964" spans="1:3">
      <c r="A964" s="25">
        <v>923</v>
      </c>
      <c r="B964" s="35">
        <v>432.80612292018327</v>
      </c>
      <c r="C964" s="30">
        <f t="shared" si="33"/>
        <v>433</v>
      </c>
    </row>
    <row r="965" spans="1:3">
      <c r="A965" s="25">
        <v>924</v>
      </c>
      <c r="B965" s="35">
        <v>476.57235965609266</v>
      </c>
      <c r="C965" s="30">
        <f t="shared" si="33"/>
        <v>477</v>
      </c>
    </row>
    <row r="966" spans="1:3">
      <c r="A966" s="25">
        <v>925</v>
      </c>
      <c r="B966" s="35">
        <v>514.60133087872782</v>
      </c>
      <c r="C966" s="30">
        <f t="shared" si="33"/>
        <v>515</v>
      </c>
    </row>
    <row r="967" spans="1:3">
      <c r="A967" s="25">
        <v>926</v>
      </c>
      <c r="B967" s="35">
        <v>525.80494877133424</v>
      </c>
      <c r="C967" s="30">
        <f t="shared" si="33"/>
        <v>526</v>
      </c>
    </row>
    <row r="968" spans="1:3">
      <c r="A968" s="25">
        <v>927</v>
      </c>
      <c r="B968" s="35">
        <v>487.21101477308594</v>
      </c>
      <c r="C968" s="30">
        <f t="shared" si="33"/>
        <v>487</v>
      </c>
    </row>
    <row r="969" spans="1:3">
      <c r="A969" s="25">
        <v>928</v>
      </c>
      <c r="B969" s="35">
        <v>481.84394850608942</v>
      </c>
      <c r="C969" s="30">
        <f t="shared" si="33"/>
        <v>482</v>
      </c>
    </row>
    <row r="970" spans="1:3">
      <c r="A970" s="25">
        <v>929</v>
      </c>
      <c r="B970" s="35">
        <v>467.99785216172108</v>
      </c>
      <c r="C970" s="30">
        <f t="shared" si="33"/>
        <v>468</v>
      </c>
    </row>
    <row r="971" spans="1:3">
      <c r="A971" s="25">
        <v>930</v>
      </c>
      <c r="B971" s="35">
        <v>473.86990858032891</v>
      </c>
      <c r="C971" s="30">
        <f t="shared" si="33"/>
        <v>474</v>
      </c>
    </row>
    <row r="972" spans="1:3">
      <c r="A972" s="25">
        <v>931</v>
      </c>
      <c r="B972" s="35">
        <v>500.30291722148786</v>
      </c>
      <c r="C972" s="30">
        <f t="shared" si="33"/>
        <v>500</v>
      </c>
    </row>
    <row r="973" spans="1:3">
      <c r="A973" s="25">
        <v>932</v>
      </c>
      <c r="B973" s="35">
        <v>487.32416979572122</v>
      </c>
      <c r="C973" s="30">
        <f t="shared" si="33"/>
        <v>487</v>
      </c>
    </row>
    <row r="974" spans="1:3">
      <c r="A974" s="25">
        <v>933</v>
      </c>
      <c r="B974" s="35">
        <v>482.58501590004403</v>
      </c>
      <c r="C974" s="30">
        <f t="shared" si="33"/>
        <v>483</v>
      </c>
    </row>
    <row r="975" spans="1:3">
      <c r="A975" s="25">
        <v>934</v>
      </c>
      <c r="B975" s="35">
        <v>492.67224125524103</v>
      </c>
      <c r="C975" s="30">
        <f t="shared" si="33"/>
        <v>493</v>
      </c>
    </row>
    <row r="976" spans="1:3">
      <c r="A976" s="25">
        <v>935</v>
      </c>
      <c r="B976" s="35">
        <v>512.93143245201941</v>
      </c>
      <c r="C976" s="30">
        <f t="shared" si="33"/>
        <v>513</v>
      </c>
    </row>
    <row r="977" spans="1:3">
      <c r="A977" s="25">
        <v>936</v>
      </c>
      <c r="B977" s="35">
        <v>506.66140297731499</v>
      </c>
      <c r="C977" s="30">
        <f t="shared" si="33"/>
        <v>507</v>
      </c>
    </row>
    <row r="978" spans="1:3">
      <c r="A978" s="25">
        <v>937</v>
      </c>
      <c r="B978" s="35">
        <v>514.66234910474236</v>
      </c>
      <c r="C978" s="30">
        <f t="shared" si="33"/>
        <v>515</v>
      </c>
    </row>
    <row r="979" spans="1:3">
      <c r="A979" s="25">
        <v>938</v>
      </c>
      <c r="B979" s="35">
        <v>509.41695921676205</v>
      </c>
      <c r="C979" s="30">
        <f t="shared" si="33"/>
        <v>509</v>
      </c>
    </row>
    <row r="980" spans="1:3">
      <c r="A980" s="25">
        <v>939</v>
      </c>
      <c r="B980" s="35">
        <v>488.66866919179597</v>
      </c>
      <c r="C980" s="30">
        <f t="shared" si="33"/>
        <v>489</v>
      </c>
    </row>
    <row r="981" spans="1:3">
      <c r="A981" s="25">
        <v>940</v>
      </c>
      <c r="B981" s="35">
        <v>476.68999750731109</v>
      </c>
      <c r="C981" s="30">
        <f t="shared" si="33"/>
        <v>477</v>
      </c>
    </row>
    <row r="982" spans="1:3">
      <c r="A982" s="25">
        <v>941</v>
      </c>
      <c r="B982" s="35">
        <v>508.01688947542016</v>
      </c>
      <c r="C982" s="30">
        <f t="shared" si="33"/>
        <v>508</v>
      </c>
    </row>
    <row r="983" spans="1:3">
      <c r="A983" s="25">
        <v>942</v>
      </c>
      <c r="B983" s="35">
        <v>475.50052537891111</v>
      </c>
      <c r="C983" s="30">
        <f t="shared" si="33"/>
        <v>476</v>
      </c>
    </row>
    <row r="984" spans="1:3">
      <c r="A984" s="25">
        <v>943</v>
      </c>
      <c r="B984" s="35">
        <v>461.72958637465672</v>
      </c>
      <c r="C984" s="30">
        <f t="shared" si="33"/>
        <v>462</v>
      </c>
    </row>
    <row r="985" spans="1:3">
      <c r="A985" s="25">
        <v>944</v>
      </c>
      <c r="B985" s="35">
        <v>491.480572750178</v>
      </c>
      <c r="C985" s="30">
        <f t="shared" si="33"/>
        <v>491</v>
      </c>
    </row>
    <row r="986" spans="1:3">
      <c r="A986" s="25">
        <v>945</v>
      </c>
      <c r="B986" s="35">
        <v>452.11854158205961</v>
      </c>
      <c r="C986" s="30">
        <f t="shared" si="33"/>
        <v>452</v>
      </c>
    </row>
    <row r="987" spans="1:3">
      <c r="A987" s="25">
        <v>946</v>
      </c>
      <c r="B987" s="35">
        <v>452.00331307700776</v>
      </c>
      <c r="C987" s="30">
        <f t="shared" si="33"/>
        <v>452</v>
      </c>
    </row>
    <row r="988" spans="1:3">
      <c r="A988" s="25">
        <v>947</v>
      </c>
      <c r="B988" s="35">
        <v>454.99716546715808</v>
      </c>
      <c r="C988" s="30">
        <f t="shared" si="33"/>
        <v>455</v>
      </c>
    </row>
    <row r="989" spans="1:3">
      <c r="A989" s="25">
        <v>948</v>
      </c>
      <c r="B989" s="35">
        <v>495.13174013582989</v>
      </c>
      <c r="C989" s="30">
        <f t="shared" si="33"/>
        <v>495</v>
      </c>
    </row>
    <row r="990" spans="1:3">
      <c r="A990" s="25">
        <v>949</v>
      </c>
      <c r="B990" s="35">
        <v>460.9679107560587</v>
      </c>
      <c r="C990" s="30">
        <f t="shared" si="33"/>
        <v>461</v>
      </c>
    </row>
    <row r="991" spans="1:3">
      <c r="A991" s="25">
        <v>950</v>
      </c>
      <c r="B991" s="35">
        <v>460.51434644265987</v>
      </c>
      <c r="C991" s="30">
        <f t="shared" si="33"/>
        <v>461</v>
      </c>
    </row>
    <row r="992" spans="1:3">
      <c r="A992" s="25">
        <v>951</v>
      </c>
      <c r="B992" s="35">
        <v>470.30793262606699</v>
      </c>
      <c r="C992" s="30">
        <f t="shared" si="33"/>
        <v>470</v>
      </c>
    </row>
    <row r="993" spans="1:3">
      <c r="A993" s="25">
        <v>952</v>
      </c>
      <c r="B993" s="35">
        <v>485.52627047695046</v>
      </c>
      <c r="C993" s="30">
        <f t="shared" si="33"/>
        <v>486</v>
      </c>
    </row>
    <row r="994" spans="1:3">
      <c r="A994" s="25">
        <v>953</v>
      </c>
      <c r="B994" s="35">
        <v>480.20179418735165</v>
      </c>
      <c r="C994" s="30">
        <f t="shared" si="33"/>
        <v>480</v>
      </c>
    </row>
    <row r="995" spans="1:3">
      <c r="A995" s="25">
        <v>954</v>
      </c>
      <c r="B995" s="35">
        <v>489.51154908271019</v>
      </c>
      <c r="C995" s="30">
        <f t="shared" si="33"/>
        <v>490</v>
      </c>
    </row>
    <row r="996" spans="1:3">
      <c r="A996" s="25">
        <v>955</v>
      </c>
      <c r="B996" s="35">
        <v>481.25458145664811</v>
      </c>
      <c r="C996" s="30">
        <f t="shared" si="33"/>
        <v>481</v>
      </c>
    </row>
    <row r="997" spans="1:3">
      <c r="A997" s="25">
        <v>956</v>
      </c>
      <c r="B997" s="35">
        <v>501.5784530926112</v>
      </c>
      <c r="C997" s="30">
        <f t="shared" si="33"/>
        <v>502</v>
      </c>
    </row>
    <row r="998" spans="1:3">
      <c r="A998" s="25">
        <v>957</v>
      </c>
      <c r="B998" s="35">
        <v>482.77140292079071</v>
      </c>
      <c r="C998" s="30">
        <f t="shared" si="33"/>
        <v>483</v>
      </c>
    </row>
    <row r="999" spans="1:3">
      <c r="A999" s="25">
        <v>958</v>
      </c>
      <c r="B999" s="35">
        <v>475.50840146062683</v>
      </c>
      <c r="C999" s="30">
        <f t="shared" si="33"/>
        <v>476</v>
      </c>
    </row>
    <row r="1000" spans="1:3">
      <c r="A1000" s="25">
        <v>959</v>
      </c>
      <c r="B1000" s="35">
        <v>483.83682801047894</v>
      </c>
      <c r="C1000" s="30">
        <f t="shared" si="33"/>
        <v>484</v>
      </c>
    </row>
    <row r="1001" spans="1:3">
      <c r="A1001" s="25">
        <v>960</v>
      </c>
      <c r="B1001" s="35">
        <v>471.23182642635311</v>
      </c>
      <c r="C1001" s="30">
        <f t="shared" si="33"/>
        <v>471</v>
      </c>
    </row>
    <row r="1002" spans="1:3">
      <c r="A1002" s="25">
        <v>961</v>
      </c>
      <c r="B1002" s="35">
        <v>496.29850701247869</v>
      </c>
      <c r="C1002" s="30">
        <f t="shared" si="33"/>
        <v>496</v>
      </c>
    </row>
    <row r="1003" spans="1:3">
      <c r="A1003" s="25">
        <v>962</v>
      </c>
      <c r="B1003" s="35">
        <v>524.96226255699162</v>
      </c>
      <c r="C1003" s="30">
        <f t="shared" ref="C1003:C1041" si="34">ROUND(B1003,0)</f>
        <v>525</v>
      </c>
    </row>
    <row r="1004" spans="1:3">
      <c r="A1004" s="25">
        <v>963</v>
      </c>
      <c r="B1004" s="35">
        <v>494.09263372307487</v>
      </c>
      <c r="C1004" s="30">
        <f t="shared" si="34"/>
        <v>494</v>
      </c>
    </row>
    <row r="1005" spans="1:3">
      <c r="A1005" s="25">
        <v>964</v>
      </c>
      <c r="B1005" s="35">
        <v>468.40900592963385</v>
      </c>
      <c r="C1005" s="30">
        <f t="shared" si="34"/>
        <v>468</v>
      </c>
    </row>
    <row r="1006" spans="1:3">
      <c r="A1006" s="25">
        <v>965</v>
      </c>
      <c r="B1006" s="35">
        <v>515.34083301890405</v>
      </c>
      <c r="C1006" s="30">
        <f t="shared" si="34"/>
        <v>515</v>
      </c>
    </row>
    <row r="1007" spans="1:3">
      <c r="A1007" s="25">
        <v>966</v>
      </c>
      <c r="B1007" s="35">
        <v>533.025599902556</v>
      </c>
      <c r="C1007" s="30">
        <f t="shared" si="34"/>
        <v>533</v>
      </c>
    </row>
    <row r="1008" spans="1:3">
      <c r="A1008" s="25">
        <v>967</v>
      </c>
      <c r="B1008" s="35">
        <v>481.12102827377748</v>
      </c>
      <c r="C1008" s="30">
        <f t="shared" si="34"/>
        <v>481</v>
      </c>
    </row>
    <row r="1009" spans="1:3">
      <c r="A1009" s="25">
        <v>968</v>
      </c>
      <c r="B1009" s="35">
        <v>481.74776386818439</v>
      </c>
      <c r="C1009" s="30">
        <f t="shared" si="34"/>
        <v>482</v>
      </c>
    </row>
    <row r="1010" spans="1:3">
      <c r="A1010" s="25">
        <v>969</v>
      </c>
      <c r="B1010" s="35">
        <v>500.73358015969552</v>
      </c>
      <c r="C1010" s="30">
        <f t="shared" si="34"/>
        <v>501</v>
      </c>
    </row>
    <row r="1011" spans="1:3">
      <c r="A1011" s="25">
        <v>970</v>
      </c>
      <c r="B1011" s="35">
        <v>518.23381113758819</v>
      </c>
      <c r="C1011" s="30">
        <f t="shared" si="34"/>
        <v>518</v>
      </c>
    </row>
    <row r="1012" spans="1:3">
      <c r="A1012" s="25">
        <v>971</v>
      </c>
      <c r="B1012" s="35">
        <v>495.53372002977653</v>
      </c>
      <c r="C1012" s="30">
        <f t="shared" si="34"/>
        <v>496</v>
      </c>
    </row>
    <row r="1013" spans="1:3">
      <c r="A1013" s="25">
        <v>972</v>
      </c>
      <c r="B1013" s="35">
        <v>471.49949464793031</v>
      </c>
      <c r="C1013" s="30">
        <f t="shared" si="34"/>
        <v>471</v>
      </c>
    </row>
    <row r="1014" spans="1:3">
      <c r="A1014" s="25">
        <v>973</v>
      </c>
      <c r="B1014" s="35">
        <v>510.09922676583278</v>
      </c>
      <c r="C1014" s="30">
        <f t="shared" si="34"/>
        <v>510</v>
      </c>
    </row>
    <row r="1015" spans="1:3">
      <c r="A1015" s="25">
        <v>974</v>
      </c>
      <c r="B1015" s="35">
        <v>497.94565970074814</v>
      </c>
      <c r="C1015" s="30">
        <f t="shared" si="34"/>
        <v>498</v>
      </c>
    </row>
    <row r="1016" spans="1:3">
      <c r="A1016" s="25">
        <v>975</v>
      </c>
      <c r="B1016" s="35">
        <v>550.17204250626128</v>
      </c>
      <c r="C1016" s="30">
        <f t="shared" si="34"/>
        <v>550</v>
      </c>
    </row>
    <row r="1017" spans="1:3">
      <c r="A1017" s="25">
        <v>976</v>
      </c>
      <c r="B1017" s="35">
        <v>478.25464290341824</v>
      </c>
      <c r="C1017" s="30">
        <f t="shared" si="34"/>
        <v>478</v>
      </c>
    </row>
    <row r="1018" spans="1:3">
      <c r="A1018" s="25">
        <v>977</v>
      </c>
      <c r="B1018" s="35">
        <v>457.11003524498528</v>
      </c>
      <c r="C1018" s="30">
        <f t="shared" si="34"/>
        <v>457</v>
      </c>
    </row>
    <row r="1019" spans="1:3">
      <c r="A1019" s="25">
        <v>978</v>
      </c>
      <c r="B1019" s="35">
        <v>508.65395688698459</v>
      </c>
      <c r="C1019" s="30">
        <f t="shared" si="34"/>
        <v>509</v>
      </c>
    </row>
    <row r="1020" spans="1:3">
      <c r="A1020" s="25">
        <v>979</v>
      </c>
      <c r="B1020" s="35">
        <v>491.58961562801005</v>
      </c>
      <c r="C1020" s="30">
        <f t="shared" si="34"/>
        <v>492</v>
      </c>
    </row>
    <row r="1021" spans="1:3">
      <c r="A1021" s="25">
        <v>980</v>
      </c>
      <c r="B1021" s="35">
        <v>515.52414710602307</v>
      </c>
      <c r="C1021" s="30">
        <f t="shared" si="34"/>
        <v>516</v>
      </c>
    </row>
    <row r="1022" spans="1:3">
      <c r="A1022" s="25">
        <v>981</v>
      </c>
      <c r="B1022" s="35">
        <v>502.48141258761848</v>
      </c>
      <c r="C1022" s="30">
        <f t="shared" si="34"/>
        <v>502</v>
      </c>
    </row>
    <row r="1023" spans="1:3">
      <c r="A1023" s="25">
        <v>982</v>
      </c>
      <c r="B1023" s="35">
        <v>489.30853804824596</v>
      </c>
      <c r="C1023" s="30">
        <f t="shared" si="34"/>
        <v>489</v>
      </c>
    </row>
    <row r="1024" spans="1:3">
      <c r="A1024" s="25">
        <v>983</v>
      </c>
      <c r="B1024" s="35">
        <v>545.85644161259575</v>
      </c>
      <c r="C1024" s="30">
        <f t="shared" si="34"/>
        <v>546</v>
      </c>
    </row>
    <row r="1025" spans="1:3">
      <c r="A1025" s="25">
        <v>984</v>
      </c>
      <c r="B1025" s="35">
        <v>505.72517634855467</v>
      </c>
      <c r="C1025" s="30">
        <f t="shared" si="34"/>
        <v>506</v>
      </c>
    </row>
    <row r="1026" spans="1:3">
      <c r="A1026" s="25">
        <v>985</v>
      </c>
      <c r="B1026" s="35">
        <v>470.78363671317811</v>
      </c>
      <c r="C1026" s="30">
        <f t="shared" si="34"/>
        <v>471</v>
      </c>
    </row>
    <row r="1027" spans="1:3">
      <c r="A1027" s="25">
        <v>986</v>
      </c>
      <c r="B1027" s="35">
        <v>483.24597419697216</v>
      </c>
      <c r="C1027" s="30">
        <f t="shared" si="34"/>
        <v>483</v>
      </c>
    </row>
    <row r="1028" spans="1:3">
      <c r="A1028" s="25">
        <v>987</v>
      </c>
      <c r="B1028" s="35">
        <v>506.37823942019122</v>
      </c>
      <c r="C1028" s="30">
        <f t="shared" si="34"/>
        <v>506</v>
      </c>
    </row>
    <row r="1029" spans="1:3">
      <c r="A1029" s="25">
        <v>988</v>
      </c>
      <c r="B1029" s="35">
        <v>465.67256535504907</v>
      </c>
      <c r="C1029" s="30">
        <f t="shared" si="34"/>
        <v>466</v>
      </c>
    </row>
    <row r="1030" spans="1:3">
      <c r="A1030" s="25">
        <v>989</v>
      </c>
      <c r="B1030" s="35">
        <v>493.77480665331473</v>
      </c>
      <c r="C1030" s="30">
        <f t="shared" si="34"/>
        <v>494</v>
      </c>
    </row>
    <row r="1031" spans="1:3">
      <c r="A1031" s="25">
        <v>990</v>
      </c>
      <c r="B1031" s="35">
        <v>472.90535852678954</v>
      </c>
      <c r="C1031" s="30">
        <f t="shared" si="34"/>
        <v>473</v>
      </c>
    </row>
    <row r="1032" spans="1:3">
      <c r="A1032" s="25">
        <v>991</v>
      </c>
      <c r="B1032" s="35">
        <v>509.15784914734627</v>
      </c>
      <c r="C1032" s="30">
        <f t="shared" si="34"/>
        <v>509</v>
      </c>
    </row>
    <row r="1033" spans="1:3">
      <c r="A1033" s="25">
        <v>992</v>
      </c>
      <c r="B1033" s="35">
        <v>482.53167391494821</v>
      </c>
      <c r="C1033" s="30">
        <f t="shared" si="34"/>
        <v>483</v>
      </c>
    </row>
    <row r="1034" spans="1:3">
      <c r="A1034" s="25">
        <v>993</v>
      </c>
      <c r="B1034" s="35">
        <v>520.51772424041587</v>
      </c>
      <c r="C1034" s="30">
        <f t="shared" si="34"/>
        <v>521</v>
      </c>
    </row>
    <row r="1035" spans="1:3">
      <c r="A1035" s="25">
        <v>994</v>
      </c>
      <c r="B1035" s="35">
        <v>480.07265205466683</v>
      </c>
      <c r="C1035" s="30">
        <f t="shared" si="34"/>
        <v>480</v>
      </c>
    </row>
    <row r="1036" spans="1:3">
      <c r="A1036" s="25">
        <v>995</v>
      </c>
      <c r="B1036" s="35">
        <v>509.51957003792927</v>
      </c>
      <c r="C1036" s="30">
        <f t="shared" si="34"/>
        <v>510</v>
      </c>
    </row>
    <row r="1037" spans="1:3">
      <c r="A1037" s="25">
        <v>996</v>
      </c>
      <c r="B1037" s="35">
        <v>515.02078898519767</v>
      </c>
      <c r="C1037" s="30">
        <f t="shared" si="34"/>
        <v>515</v>
      </c>
    </row>
    <row r="1038" spans="1:3">
      <c r="A1038" s="25">
        <v>997</v>
      </c>
      <c r="B1038" s="35">
        <v>506.81526286394114</v>
      </c>
      <c r="C1038" s="30">
        <f t="shared" si="34"/>
        <v>507</v>
      </c>
    </row>
    <row r="1039" spans="1:3">
      <c r="A1039" s="25">
        <v>998</v>
      </c>
      <c r="B1039" s="35">
        <v>519.93495551524256</v>
      </c>
      <c r="C1039" s="30">
        <f t="shared" si="34"/>
        <v>520</v>
      </c>
    </row>
    <row r="1040" spans="1:3">
      <c r="A1040" s="25">
        <v>999</v>
      </c>
      <c r="B1040" s="35">
        <v>482.18224366089157</v>
      </c>
      <c r="C1040" s="30">
        <f t="shared" si="34"/>
        <v>482</v>
      </c>
    </row>
    <row r="1041" spans="1:3">
      <c r="A1041" s="25">
        <v>1000</v>
      </c>
      <c r="B1041" s="35">
        <v>495.7845779796678</v>
      </c>
      <c r="C1041" s="30">
        <f t="shared" si="34"/>
        <v>496</v>
      </c>
    </row>
  </sheetData>
  <dataConsolidate/>
  <conditionalFormatting sqref="D40 D38">
    <cfRule type="dataBar" priority="1">
      <dataBar>
        <cfvo type="min"/>
        <cfvo type="max"/>
        <color rgb="FF638EC6"/>
      </dataBar>
    </cfRule>
  </conditionalFormatting>
  <pageMargins left="0.2" right="0.2" top="0.75" bottom="0.25" header="0.3" footer="0.3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autoPict="0" r:id="rId5">
            <anchor moveWithCells="1">
              <from>
                <xdr:col>9</xdr:col>
                <xdr:colOff>38100</xdr:colOff>
                <xdr:row>0</xdr:row>
                <xdr:rowOff>47625</xdr:rowOff>
              </from>
              <to>
                <xdr:col>18</xdr:col>
                <xdr:colOff>390525</xdr:colOff>
                <xdr:row>7</xdr:row>
                <xdr:rowOff>47625</xdr:rowOff>
              </to>
            </anchor>
          </objectPr>
        </oleObject>
      </mc:Choice>
      <mc:Fallback>
        <oleObject progId="Equation.DSMT4" shapeId="2049" r:id="rId4"/>
      </mc:Fallback>
    </mc:AlternateContent>
    <mc:AlternateContent xmlns:mc="http://schemas.openxmlformats.org/markup-compatibility/2006">
      <mc:Choice Requires="x14">
        <oleObject progId="Equation.DSMT4" shapeId="2050" r:id="rId6">
          <objectPr defaultSize="0" autoPict="0" r:id="rId7">
            <anchor moveWithCells="1">
              <from>
                <xdr:col>13</xdr:col>
                <xdr:colOff>447675</xdr:colOff>
                <xdr:row>7</xdr:row>
                <xdr:rowOff>123825</xdr:rowOff>
              </from>
              <to>
                <xdr:col>22</xdr:col>
                <xdr:colOff>409575</xdr:colOff>
                <xdr:row>21</xdr:row>
                <xdr:rowOff>66675</xdr:rowOff>
              </to>
            </anchor>
          </objectPr>
        </oleObject>
      </mc:Choice>
      <mc:Fallback>
        <oleObject progId="Equation.DSMT4"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76"/>
  <sheetViews>
    <sheetView topLeftCell="A13" workbookViewId="0">
      <selection activeCell="A28" sqref="A28"/>
    </sheetView>
  </sheetViews>
  <sheetFormatPr defaultRowHeight="15"/>
  <cols>
    <col min="1" max="1" width="31.140625" customWidth="1"/>
    <col min="2" max="5" width="13.42578125" customWidth="1"/>
    <col min="6" max="16" width="12.42578125" customWidth="1"/>
  </cols>
  <sheetData>
    <row r="1" spans="1:16" ht="28.5">
      <c r="A1" s="17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"/>
      <c r="N1" s="1"/>
      <c r="O1" s="1"/>
      <c r="P1" s="1"/>
    </row>
    <row r="2" spans="1:16" ht="20.25" customHeight="1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  <c r="N2" s="1"/>
      <c r="O2" s="1"/>
      <c r="P2" s="1"/>
    </row>
    <row r="3" spans="1:16">
      <c r="A3" s="4" t="s">
        <v>17</v>
      </c>
      <c r="B3" s="5" t="s">
        <v>0</v>
      </c>
      <c r="C3" s="1"/>
      <c r="D3" s="1"/>
      <c r="E3" s="1" t="s"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82" t="s">
        <v>1</v>
      </c>
      <c r="B4" s="89">
        <v>1000</v>
      </c>
      <c r="C4" s="6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84" t="s">
        <v>2</v>
      </c>
      <c r="B5" s="90">
        <v>200</v>
      </c>
      <c r="C5" s="6"/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s="86" t="s">
        <v>3</v>
      </c>
      <c r="B6" s="87">
        <v>0.05</v>
      </c>
      <c r="C6" s="6" t="s">
        <v>0</v>
      </c>
      <c r="D6" s="26" t="s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84" t="s">
        <v>4</v>
      </c>
      <c r="B7" s="88">
        <v>0.1</v>
      </c>
      <c r="C7" s="6"/>
      <c r="D7" s="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46"/>
      <c r="B8" s="46"/>
      <c r="C8" s="6"/>
      <c r="D8" s="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1"/>
      <c r="B9" s="1" t="s">
        <v>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4" t="s">
        <v>5</v>
      </c>
      <c r="B10" s="5">
        <v>0</v>
      </c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5">
        <v>6</v>
      </c>
      <c r="I10" s="5">
        <v>7</v>
      </c>
      <c r="J10" s="5">
        <v>8</v>
      </c>
      <c r="K10" s="5">
        <v>9</v>
      </c>
      <c r="L10" s="5">
        <v>10</v>
      </c>
      <c r="M10" s="1"/>
      <c r="N10" s="1"/>
      <c r="O10" s="1"/>
      <c r="P10" s="1"/>
    </row>
    <row r="11" spans="1:16">
      <c r="A11" s="86" t="s">
        <v>6</v>
      </c>
      <c r="B11" s="86"/>
      <c r="C11" s="91">
        <f>$B$6</f>
        <v>0.05</v>
      </c>
      <c r="D11" s="91">
        <f t="shared" ref="D11:L11" si="0">$B$6</f>
        <v>0.05</v>
      </c>
      <c r="E11" s="91">
        <f t="shared" si="0"/>
        <v>0.05</v>
      </c>
      <c r="F11" s="91">
        <f t="shared" si="0"/>
        <v>0.05</v>
      </c>
      <c r="G11" s="91">
        <f t="shared" si="0"/>
        <v>0.05</v>
      </c>
      <c r="H11" s="91">
        <f t="shared" si="0"/>
        <v>0.05</v>
      </c>
      <c r="I11" s="91">
        <f t="shared" si="0"/>
        <v>0.05</v>
      </c>
      <c r="J11" s="91">
        <f t="shared" si="0"/>
        <v>0.05</v>
      </c>
      <c r="K11" s="91">
        <f t="shared" si="0"/>
        <v>0.05</v>
      </c>
      <c r="L11" s="91">
        <f t="shared" si="0"/>
        <v>0.05</v>
      </c>
      <c r="M11" s="1"/>
      <c r="N11" s="1"/>
      <c r="O11" s="1"/>
      <c r="P11" s="1"/>
    </row>
    <row r="12" spans="1:16">
      <c r="A12" s="82" t="s">
        <v>7</v>
      </c>
      <c r="B12" s="92">
        <f>-B4</f>
        <v>-1000</v>
      </c>
      <c r="C12" s="92">
        <f>B5</f>
        <v>200</v>
      </c>
      <c r="D12" s="92">
        <f>C12*(1+D11)^(D10-1)</f>
        <v>210</v>
      </c>
      <c r="E12" s="92">
        <f>D12*(1+E11)</f>
        <v>220.5</v>
      </c>
      <c r="F12" s="92">
        <f t="shared" ref="F12:L12" si="1">E12*(1+F11)</f>
        <v>231.52500000000001</v>
      </c>
      <c r="G12" s="92">
        <f t="shared" si="1"/>
        <v>243.10125000000002</v>
      </c>
      <c r="H12" s="92">
        <f t="shared" si="1"/>
        <v>255.25631250000004</v>
      </c>
      <c r="I12" s="92">
        <f t="shared" si="1"/>
        <v>268.01912812500007</v>
      </c>
      <c r="J12" s="92">
        <f t="shared" si="1"/>
        <v>281.4200845312501</v>
      </c>
      <c r="K12" s="92">
        <f t="shared" si="1"/>
        <v>295.49108875781263</v>
      </c>
      <c r="L12" s="92">
        <f t="shared" si="1"/>
        <v>310.26564319570326</v>
      </c>
      <c r="M12" s="1"/>
      <c r="N12" s="1"/>
      <c r="O12" s="1"/>
      <c r="P12" s="1"/>
    </row>
    <row r="13" spans="1:16">
      <c r="A13" s="84" t="s">
        <v>11</v>
      </c>
      <c r="B13" s="93">
        <v>1</v>
      </c>
      <c r="C13" s="93">
        <f>1/(1+$B$7)^C10</f>
        <v>0.90909090909090906</v>
      </c>
      <c r="D13" s="93">
        <f>1/(1+$B$7)^D10</f>
        <v>0.82644628099173545</v>
      </c>
      <c r="E13" s="93">
        <f t="shared" ref="E13:L13" si="2">1/(1+$B$7)^E10</f>
        <v>0.75131480090157754</v>
      </c>
      <c r="F13" s="93">
        <f t="shared" si="2"/>
        <v>0.68301345536507052</v>
      </c>
      <c r="G13" s="93">
        <f t="shared" si="2"/>
        <v>0.62092132305915493</v>
      </c>
      <c r="H13" s="93">
        <f t="shared" si="2"/>
        <v>0.56447393005377722</v>
      </c>
      <c r="I13" s="93">
        <f t="shared" si="2"/>
        <v>0.51315811823070645</v>
      </c>
      <c r="J13" s="93">
        <f t="shared" si="2"/>
        <v>0.46650738020973315</v>
      </c>
      <c r="K13" s="93">
        <f t="shared" si="2"/>
        <v>0.42409761837248466</v>
      </c>
      <c r="L13" s="93">
        <f t="shared" si="2"/>
        <v>0.38554328942953148</v>
      </c>
      <c r="M13" s="1"/>
      <c r="N13" s="1"/>
      <c r="O13" s="1"/>
      <c r="P13" s="1"/>
    </row>
    <row r="14" spans="1:16">
      <c r="A14" s="82" t="s">
        <v>12</v>
      </c>
      <c r="B14" s="94">
        <f>B12*B13</f>
        <v>-1000</v>
      </c>
      <c r="C14" s="94">
        <f>C12*C13</f>
        <v>181.81818181818181</v>
      </c>
      <c r="D14" s="94">
        <f t="shared" ref="D14:L14" si="3">D12*D13</f>
        <v>173.55371900826444</v>
      </c>
      <c r="E14" s="94">
        <f t="shared" si="3"/>
        <v>165.66491359879785</v>
      </c>
      <c r="F14" s="94">
        <f t="shared" si="3"/>
        <v>158.13469025339796</v>
      </c>
      <c r="G14" s="94">
        <f t="shared" si="3"/>
        <v>150.9467497873344</v>
      </c>
      <c r="H14" s="94">
        <f t="shared" si="3"/>
        <v>144.08553388791012</v>
      </c>
      <c r="I14" s="94">
        <f t="shared" si="3"/>
        <v>137.53619143845964</v>
      </c>
      <c r="J14" s="94">
        <f t="shared" si="3"/>
        <v>131.28454637307513</v>
      </c>
      <c r="K14" s="94">
        <f t="shared" si="3"/>
        <v>125.31706699248082</v>
      </c>
      <c r="L14" s="94">
        <f t="shared" si="3"/>
        <v>119.62083667464077</v>
      </c>
      <c r="M14" s="1"/>
      <c r="N14" s="1"/>
      <c r="O14" s="1"/>
      <c r="P14" s="1"/>
    </row>
    <row r="15" spans="1:16">
      <c r="A15" s="95" t="s">
        <v>39</v>
      </c>
      <c r="B15" s="96">
        <f>B14</f>
        <v>-1000</v>
      </c>
      <c r="C15" s="96">
        <f>B15+C14</f>
        <v>-818.18181818181824</v>
      </c>
      <c r="D15" s="96">
        <f t="shared" ref="D15:L15" si="4">C15+D14</f>
        <v>-644.62809917355378</v>
      </c>
      <c r="E15" s="96">
        <f t="shared" si="4"/>
        <v>-478.96318557475593</v>
      </c>
      <c r="F15" s="96">
        <f t="shared" si="4"/>
        <v>-320.82849532135799</v>
      </c>
      <c r="G15" s="96">
        <f t="shared" si="4"/>
        <v>-169.88174553402359</v>
      </c>
      <c r="H15" s="96">
        <f t="shared" si="4"/>
        <v>-25.796211646113477</v>
      </c>
      <c r="I15" s="96">
        <f t="shared" si="4"/>
        <v>111.73997979234616</v>
      </c>
      <c r="J15" s="96">
        <f t="shared" si="4"/>
        <v>243.02452616542129</v>
      </c>
      <c r="K15" s="101">
        <f t="shared" si="4"/>
        <v>368.34159315790214</v>
      </c>
      <c r="L15" s="101">
        <f t="shared" si="4"/>
        <v>487.96242983254291</v>
      </c>
      <c r="M15" s="1"/>
      <c r="N15" s="1"/>
      <c r="O15" s="1"/>
      <c r="P15" s="1"/>
    </row>
    <row r="16" spans="1:16" ht="18.75">
      <c r="A16" s="40" t="s">
        <v>41</v>
      </c>
      <c r="B16" s="41"/>
      <c r="C16" s="41"/>
      <c r="D16" s="41"/>
      <c r="E16" s="6"/>
      <c r="F16" s="6"/>
      <c r="G16" s="6"/>
      <c r="H16" s="6"/>
      <c r="I16" s="6"/>
      <c r="J16" s="13"/>
      <c r="K16" s="21"/>
      <c r="L16" s="21"/>
      <c r="M16" s="21"/>
      <c r="N16" s="21"/>
      <c r="O16" s="21"/>
      <c r="P16" s="21"/>
    </row>
    <row r="17" spans="1:17">
      <c r="A17" s="82" t="s">
        <v>8</v>
      </c>
      <c r="B17" s="92">
        <f>SUM(B14:L14)</f>
        <v>487.96242983254291</v>
      </c>
      <c r="C17" s="82" t="s">
        <v>18</v>
      </c>
      <c r="D17" s="82"/>
      <c r="E17" s="6"/>
      <c r="F17" s="6"/>
      <c r="G17" s="6"/>
      <c r="H17" s="6"/>
      <c r="I17" s="6"/>
      <c r="J17" s="13"/>
      <c r="K17" s="21"/>
      <c r="L17" s="21"/>
      <c r="M17" s="21"/>
      <c r="N17" s="21"/>
      <c r="O17" s="21"/>
      <c r="P17" s="21"/>
    </row>
    <row r="18" spans="1:17">
      <c r="A18" s="84" t="s">
        <v>8</v>
      </c>
      <c r="B18" s="97">
        <f>B12+NPV(B7,C12:L12)</f>
        <v>487.96242983254297</v>
      </c>
      <c r="C18" s="84" t="s">
        <v>20</v>
      </c>
      <c r="D18" s="84"/>
      <c r="E18" s="6"/>
      <c r="F18" s="6"/>
      <c r="G18" s="6"/>
      <c r="H18" s="6"/>
      <c r="I18" s="6"/>
      <c r="J18" s="13"/>
      <c r="K18" s="21"/>
      <c r="L18" s="21"/>
      <c r="M18" s="21"/>
      <c r="N18" s="21"/>
      <c r="O18" s="21"/>
      <c r="P18" s="21"/>
    </row>
    <row r="19" spans="1:17">
      <c r="A19" s="82" t="s">
        <v>9</v>
      </c>
      <c r="B19" s="98">
        <f>IRR(B12:L12,)</f>
        <v>0.1952613173841673</v>
      </c>
      <c r="C19" s="82"/>
      <c r="D19" s="82"/>
      <c r="E19" s="6"/>
      <c r="F19" s="6"/>
      <c r="G19" s="6"/>
      <c r="H19" s="6"/>
      <c r="I19" s="6"/>
      <c r="J19" s="13"/>
      <c r="K19" s="21"/>
      <c r="L19" s="21"/>
      <c r="M19" s="21"/>
      <c r="N19" s="21"/>
      <c r="O19" s="21"/>
      <c r="P19" s="21"/>
    </row>
    <row r="20" spans="1:17">
      <c r="A20" s="84" t="s">
        <v>10</v>
      </c>
      <c r="B20" s="99">
        <f>-NPV(B7,C12:L12)/B12</f>
        <v>1.4879624298325429</v>
      </c>
      <c r="C20" s="84"/>
      <c r="D20" s="84"/>
      <c r="E20" s="6"/>
      <c r="F20" s="6"/>
      <c r="G20" s="6"/>
      <c r="H20" s="6"/>
      <c r="I20" s="6"/>
      <c r="J20" s="13"/>
      <c r="K20" s="21"/>
      <c r="L20" s="21"/>
      <c r="M20" s="21"/>
      <c r="N20" s="21"/>
      <c r="O20" s="21"/>
      <c r="P20" s="21"/>
    </row>
    <row r="21" spans="1:17">
      <c r="A21" s="82" t="s">
        <v>13</v>
      </c>
      <c r="B21" s="100">
        <f>INTERCEPT(B10:L10,B15:L15)</f>
        <v>6.3707478028003761</v>
      </c>
      <c r="C21" s="82" t="s">
        <v>14</v>
      </c>
      <c r="D21" s="82"/>
      <c r="E21" s="6"/>
      <c r="F21" s="6"/>
      <c r="G21" s="6"/>
      <c r="H21" s="6"/>
      <c r="I21" s="6"/>
      <c r="J21" s="13"/>
      <c r="K21" s="21"/>
      <c r="L21" s="21"/>
      <c r="M21" s="21"/>
      <c r="N21" s="21"/>
      <c r="O21" s="21"/>
      <c r="P21" s="21"/>
    </row>
    <row r="22" spans="1:17">
      <c r="A22" s="67" t="s">
        <v>15</v>
      </c>
      <c r="B22" s="68" t="s">
        <v>6</v>
      </c>
      <c r="C22" s="68" t="s">
        <v>8</v>
      </c>
      <c r="D22" s="1"/>
      <c r="E22" s="1"/>
      <c r="F22" s="1"/>
      <c r="G22" s="1"/>
      <c r="H22" s="1"/>
      <c r="I22" s="1"/>
      <c r="J22" s="1"/>
      <c r="K22" s="21"/>
      <c r="L22" s="21"/>
      <c r="M22" s="21"/>
      <c r="N22" s="21"/>
      <c r="O22" s="21"/>
      <c r="P22" s="21"/>
    </row>
    <row r="23" spans="1:17">
      <c r="A23" s="6" t="s">
        <v>0</v>
      </c>
      <c r="B23" s="15"/>
      <c r="C23" s="10"/>
      <c r="D23" s="1"/>
      <c r="E23" s="1"/>
      <c r="F23" s="1"/>
      <c r="G23" s="1"/>
      <c r="H23" s="1"/>
      <c r="I23" s="1"/>
      <c r="J23" s="1"/>
      <c r="K23" s="21"/>
      <c r="L23" s="21"/>
      <c r="M23" s="21"/>
      <c r="N23" s="21"/>
      <c r="O23" s="21"/>
      <c r="P23" s="21"/>
    </row>
    <row r="24" spans="1:17">
      <c r="A24" s="6"/>
      <c r="B24" s="15"/>
      <c r="C24" s="12"/>
      <c r="D24" s="1"/>
      <c r="E24" s="1"/>
      <c r="F24" s="1"/>
      <c r="G24" s="1"/>
      <c r="H24" s="1"/>
      <c r="I24" s="1"/>
      <c r="J24" s="1"/>
      <c r="K24" s="21"/>
      <c r="L24" s="21"/>
      <c r="M24" s="21"/>
      <c r="N24" s="21"/>
      <c r="O24" s="21"/>
      <c r="P24" s="21"/>
    </row>
    <row r="25" spans="1:17">
      <c r="A25" s="6"/>
      <c r="B25" s="15"/>
      <c r="C25" s="12"/>
      <c r="D25" s="1"/>
      <c r="E25" s="1"/>
      <c r="F25" s="1"/>
      <c r="G25" s="1"/>
      <c r="H25" s="1"/>
      <c r="I25" s="1"/>
      <c r="J25" s="1"/>
      <c r="K25" s="21"/>
      <c r="L25" s="21"/>
      <c r="M25" s="21"/>
      <c r="N25" s="21"/>
      <c r="O25" s="21"/>
      <c r="P25" s="21"/>
    </row>
    <row r="26" spans="1:17">
      <c r="A26" s="6"/>
      <c r="B26" s="15"/>
      <c r="C26" s="12"/>
      <c r="D26" s="1"/>
      <c r="E26" s="1"/>
      <c r="F26" s="1"/>
      <c r="G26" s="1"/>
      <c r="H26" s="1"/>
      <c r="I26" s="1"/>
      <c r="J26" s="1"/>
      <c r="K26" s="21"/>
      <c r="L26" s="21"/>
      <c r="M26" s="21"/>
      <c r="N26" s="21"/>
      <c r="O26" s="21"/>
      <c r="P26" s="21"/>
    </row>
    <row r="27" spans="1:17">
      <c r="A27" s="6"/>
      <c r="B27" s="15"/>
      <c r="C27" s="12"/>
      <c r="D27" s="1"/>
      <c r="E27" s="1"/>
      <c r="F27" s="1"/>
      <c r="G27" s="1"/>
      <c r="H27" s="1"/>
      <c r="I27" s="1"/>
      <c r="J27" s="1"/>
      <c r="K27" s="21"/>
      <c r="L27" s="21"/>
      <c r="M27" s="21"/>
      <c r="N27" s="21"/>
      <c r="O27" s="21"/>
      <c r="P27" s="21"/>
    </row>
    <row r="28" spans="1:17">
      <c r="A28" s="6"/>
      <c r="B28" s="15"/>
      <c r="C28" s="12"/>
      <c r="D28" s="1"/>
      <c r="E28" s="1"/>
      <c r="F28" s="1"/>
      <c r="G28" s="1"/>
      <c r="H28" s="1"/>
      <c r="I28" s="1"/>
      <c r="J28" s="1"/>
      <c r="K28" s="21"/>
      <c r="L28" s="21"/>
      <c r="M28" s="21"/>
      <c r="N28" s="21"/>
      <c r="O28" s="21"/>
      <c r="P28" s="2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21"/>
      <c r="L29" s="21"/>
      <c r="M29" s="21"/>
      <c r="N29" s="21"/>
      <c r="O29" s="21"/>
      <c r="P29" s="2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21"/>
      <c r="L30" s="21"/>
      <c r="M30" s="21"/>
      <c r="N30" s="21"/>
      <c r="O30" s="21"/>
      <c r="P30" s="2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21"/>
      <c r="L31" s="21"/>
      <c r="M31" s="21"/>
      <c r="N31" s="21"/>
      <c r="O31" s="21"/>
      <c r="P31" s="21"/>
      <c r="Q31" s="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21"/>
      <c r="L32" s="21"/>
      <c r="M32" s="21"/>
      <c r="N32" s="21"/>
      <c r="O32" s="21"/>
      <c r="P32" s="21"/>
      <c r="Q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21"/>
      <c r="L33" s="21"/>
      <c r="M33" s="21"/>
      <c r="N33" s="21"/>
      <c r="O33" s="21"/>
      <c r="P33" s="21"/>
      <c r="Q33" s="1"/>
    </row>
    <row r="34" spans="1:17" ht="28.5">
      <c r="A34" s="1"/>
      <c r="B34" s="1"/>
      <c r="C34" s="1"/>
      <c r="D34" s="76"/>
      <c r="E34" s="77" t="s">
        <v>45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5" spans="1:17" ht="21.75" thickBot="1">
      <c r="A35" s="1"/>
      <c r="B35" s="1"/>
      <c r="C35" s="1"/>
      <c r="D35" s="76"/>
      <c r="E35" s="76"/>
      <c r="F35" s="79" t="s">
        <v>2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</row>
    <row r="36" spans="1:17" ht="21.75" thickBot="1">
      <c r="A36" s="1"/>
      <c r="B36" s="1"/>
      <c r="C36" s="1"/>
      <c r="D36" s="44" t="s">
        <v>43</v>
      </c>
      <c r="E36" s="62">
        <f>B17</f>
        <v>487.96242983254291</v>
      </c>
      <c r="F36" s="81">
        <v>50</v>
      </c>
      <c r="G36" s="81">
        <v>75</v>
      </c>
      <c r="H36" s="81">
        <v>100</v>
      </c>
      <c r="I36" s="81">
        <v>125</v>
      </c>
      <c r="J36" s="81">
        <v>150</v>
      </c>
      <c r="K36" s="81">
        <v>175</v>
      </c>
      <c r="L36" s="81">
        <v>200</v>
      </c>
      <c r="M36" s="81">
        <v>225</v>
      </c>
      <c r="N36" s="81">
        <v>250</v>
      </c>
      <c r="O36" s="81">
        <v>275</v>
      </c>
      <c r="P36" s="81">
        <v>300</v>
      </c>
    </row>
    <row r="37" spans="1:17" ht="21.75" thickBot="1">
      <c r="A37" s="1"/>
      <c r="B37" s="1"/>
      <c r="C37" s="1"/>
      <c r="D37" s="75" t="s">
        <v>44</v>
      </c>
      <c r="E37" s="65">
        <v>0.02</v>
      </c>
      <c r="F37" s="63">
        <f t="dataTable" ref="F37:P47" dt2D="1" dtr="1" r1="B5" r2="B6"/>
        <v>-668.73444905063945</v>
      </c>
      <c r="G37" s="63">
        <v>-503.10167357595913</v>
      </c>
      <c r="H37" s="63">
        <v>-337.46889810127874</v>
      </c>
      <c r="I37" s="63">
        <v>-171.83612262659855</v>
      </c>
      <c r="J37" s="63">
        <v>-6.2033471519180239</v>
      </c>
      <c r="K37" s="63">
        <v>159.42942832276228</v>
      </c>
      <c r="L37" s="63">
        <v>325.06220379744252</v>
      </c>
      <c r="M37" s="63">
        <v>490.69497927212291</v>
      </c>
      <c r="N37" s="63">
        <v>656.32775474680318</v>
      </c>
      <c r="O37" s="63">
        <v>821.9605302214834</v>
      </c>
      <c r="P37" s="63">
        <v>987.59330569616418</v>
      </c>
    </row>
    <row r="38" spans="1:17" ht="15.75" thickBot="1">
      <c r="A38" s="1"/>
      <c r="B38" s="1"/>
      <c r="C38" s="1"/>
      <c r="D38" s="74"/>
      <c r="E38" s="65">
        <v>0.03</v>
      </c>
      <c r="F38" s="64">
        <v>-655.81281543611385</v>
      </c>
      <c r="G38" s="64">
        <v>-483.71922315417083</v>
      </c>
      <c r="H38" s="64">
        <v>-311.62563087222759</v>
      </c>
      <c r="I38" s="64">
        <v>-139.53203859028451</v>
      </c>
      <c r="J38" s="64">
        <v>32.561553691658631</v>
      </c>
      <c r="K38" s="64">
        <v>204.65514597360166</v>
      </c>
      <c r="L38" s="64">
        <v>376.74873825554465</v>
      </c>
      <c r="M38" s="64">
        <v>548.84233053748812</v>
      </c>
      <c r="N38" s="64">
        <v>720.93592281943097</v>
      </c>
      <c r="O38" s="64">
        <v>893.02951510137427</v>
      </c>
      <c r="P38" s="64">
        <v>1065.1231073833169</v>
      </c>
    </row>
    <row r="39" spans="1:17" ht="15.75" thickBot="1">
      <c r="A39" s="1"/>
      <c r="B39" s="1"/>
      <c r="C39" s="1"/>
      <c r="D39" s="74"/>
      <c r="E39" s="65">
        <v>0.04</v>
      </c>
      <c r="F39" s="63">
        <v>-642.24854230556946</v>
      </c>
      <c r="G39" s="63">
        <v>-463.37281345835436</v>
      </c>
      <c r="H39" s="63">
        <v>-284.49708461113926</v>
      </c>
      <c r="I39" s="63">
        <v>-105.62135576392379</v>
      </c>
      <c r="J39" s="63">
        <v>73.254373083291469</v>
      </c>
      <c r="K39" s="63">
        <v>252.13010193050678</v>
      </c>
      <c r="L39" s="63">
        <v>431.00583077772177</v>
      </c>
      <c r="M39" s="63">
        <v>609.88155962493715</v>
      </c>
      <c r="N39" s="63">
        <v>788.75728847215248</v>
      </c>
      <c r="O39" s="63">
        <v>967.63301731936781</v>
      </c>
      <c r="P39" s="63">
        <v>1146.5087461665828</v>
      </c>
    </row>
    <row r="40" spans="1:17" ht="15.75" thickBot="1">
      <c r="A40" s="1"/>
      <c r="B40" s="1"/>
      <c r="C40" s="1"/>
      <c r="D40" s="74"/>
      <c r="E40" s="65">
        <v>0.05</v>
      </c>
      <c r="F40" s="64">
        <v>-628.00939254186426</v>
      </c>
      <c r="G40" s="64">
        <v>-442.01408881279644</v>
      </c>
      <c r="H40" s="64">
        <v>-256.01878508372863</v>
      </c>
      <c r="I40" s="64">
        <v>-70.023481354660646</v>
      </c>
      <c r="J40" s="64">
        <v>115.97182237440727</v>
      </c>
      <c r="K40" s="64">
        <v>301.96712610347498</v>
      </c>
      <c r="L40" s="66">
        <v>487.96242983254291</v>
      </c>
      <c r="M40" s="64">
        <v>673.95773356161067</v>
      </c>
      <c r="N40" s="64">
        <v>859.95303729067871</v>
      </c>
      <c r="O40" s="64">
        <v>1045.9483410197463</v>
      </c>
      <c r="P40" s="64">
        <v>1231.9436447488144</v>
      </c>
    </row>
    <row r="41" spans="1:17" ht="15.75" thickBot="1">
      <c r="A41" s="1"/>
      <c r="B41" s="1"/>
      <c r="C41" s="1"/>
      <c r="D41" s="74"/>
      <c r="E41" s="65">
        <v>0.06</v>
      </c>
      <c r="F41" s="63">
        <v>-613.06163974053948</v>
      </c>
      <c r="G41" s="63">
        <v>-419.59245961080961</v>
      </c>
      <c r="H41" s="63">
        <v>-226.12327948107935</v>
      </c>
      <c r="I41" s="63">
        <v>-32.654099351349075</v>
      </c>
      <c r="J41" s="63">
        <v>160.81508077838112</v>
      </c>
      <c r="K41" s="63">
        <v>354.28426090811138</v>
      </c>
      <c r="L41" s="63">
        <v>547.7534410378413</v>
      </c>
      <c r="M41" s="63">
        <v>741.22262116757156</v>
      </c>
      <c r="N41" s="63">
        <v>934.69180129730182</v>
      </c>
      <c r="O41" s="63">
        <v>1128.1609814270319</v>
      </c>
      <c r="P41" s="63">
        <v>1321.6301615567622</v>
      </c>
    </row>
    <row r="42" spans="1:17" ht="15.75" thickBot="1">
      <c r="A42" s="1"/>
      <c r="B42" s="1"/>
      <c r="C42" s="1"/>
      <c r="D42" s="74"/>
      <c r="E42" s="65">
        <v>7.0000000000000007E-2</v>
      </c>
      <c r="F42" s="64">
        <v>-597.37000849197864</v>
      </c>
      <c r="G42" s="64">
        <v>-396.05501273796796</v>
      </c>
      <c r="H42" s="64">
        <v>-194.74001698395702</v>
      </c>
      <c r="I42" s="64">
        <v>6.5749787700536757</v>
      </c>
      <c r="J42" s="64">
        <v>207.88997452406431</v>
      </c>
      <c r="K42" s="64">
        <v>409.20497027807488</v>
      </c>
      <c r="L42" s="64">
        <v>610.51996603208568</v>
      </c>
      <c r="M42" s="64">
        <v>811.8349617860963</v>
      </c>
      <c r="N42" s="64">
        <v>1013.1499575401072</v>
      </c>
      <c r="O42" s="64">
        <v>1214.4649532941178</v>
      </c>
      <c r="P42" s="64">
        <v>1415.7799490481286</v>
      </c>
    </row>
    <row r="43" spans="1:17" ht="15.75" thickBot="1">
      <c r="A43" s="1"/>
      <c r="B43" s="1"/>
      <c r="C43" s="1"/>
      <c r="D43" s="74"/>
      <c r="E43" s="65">
        <v>0.08</v>
      </c>
      <c r="F43" s="63">
        <v>-580.89761270048268</v>
      </c>
      <c r="G43" s="63">
        <v>-371.34641905072402</v>
      </c>
      <c r="H43" s="63">
        <v>-161.79522540096536</v>
      </c>
      <c r="I43" s="63">
        <v>47.755968248793323</v>
      </c>
      <c r="J43" s="63">
        <v>257.30716189855184</v>
      </c>
      <c r="K43" s="63">
        <v>466.85835554831073</v>
      </c>
      <c r="L43" s="63">
        <v>676.40954919806939</v>
      </c>
      <c r="M43" s="63">
        <v>885.96074284782821</v>
      </c>
      <c r="N43" s="63">
        <v>1095.5119364975867</v>
      </c>
      <c r="O43" s="63">
        <v>1305.0631301473456</v>
      </c>
      <c r="P43" s="63">
        <v>1514.6143237971037</v>
      </c>
    </row>
    <row r="44" spans="1:17" ht="15.75" thickBot="1">
      <c r="A44" s="1"/>
      <c r="B44" s="1"/>
      <c r="C44" s="1"/>
      <c r="D44" s="74"/>
      <c r="E44" s="65">
        <v>0.09</v>
      </c>
      <c r="F44" s="64">
        <v>-563.60589189114239</v>
      </c>
      <c r="G44" s="64">
        <v>-345.40883783671364</v>
      </c>
      <c r="H44" s="64">
        <v>-127.21178378228473</v>
      </c>
      <c r="I44" s="64">
        <v>90.985270272144092</v>
      </c>
      <c r="J44" s="64">
        <v>309.1823243265726</v>
      </c>
      <c r="K44" s="64">
        <v>527.37937838100163</v>
      </c>
      <c r="L44" s="64">
        <v>745.57643243543055</v>
      </c>
      <c r="M44" s="64">
        <v>963.77348648985935</v>
      </c>
      <c r="N44" s="64">
        <v>1181.970540544288</v>
      </c>
      <c r="O44" s="64">
        <v>1400.1675945987167</v>
      </c>
      <c r="P44" s="64">
        <v>1618.3646486531457</v>
      </c>
    </row>
    <row r="45" spans="1:17" ht="15.75" thickBot="1">
      <c r="A45" s="1"/>
      <c r="B45" s="1"/>
      <c r="C45" s="1"/>
      <c r="D45" s="74"/>
      <c r="E45" s="65">
        <v>0.1</v>
      </c>
      <c r="F45" s="63">
        <v>-545.45454545454504</v>
      </c>
      <c r="G45" s="63">
        <v>-318.18181818181853</v>
      </c>
      <c r="H45" s="63">
        <v>-90.909090909090935</v>
      </c>
      <c r="I45" s="63">
        <v>136.36363636363615</v>
      </c>
      <c r="J45" s="63">
        <v>363.63636363636363</v>
      </c>
      <c r="K45" s="63">
        <v>590.90909090909111</v>
      </c>
      <c r="L45" s="63">
        <v>818.18181818181824</v>
      </c>
      <c r="M45" s="63">
        <v>1045.4545454545453</v>
      </c>
      <c r="N45" s="63">
        <v>1272.7272727272723</v>
      </c>
      <c r="O45" s="63">
        <v>1499.9999999999995</v>
      </c>
      <c r="P45" s="63">
        <v>1727.2727272727273</v>
      </c>
    </row>
    <row r="46" spans="1:17" ht="15.75" thickBot="1">
      <c r="A46" s="1"/>
      <c r="B46" s="1"/>
      <c r="C46" s="1"/>
      <c r="D46" s="74"/>
      <c r="E46" s="65">
        <v>0.11</v>
      </c>
      <c r="F46" s="64">
        <v>-526.40146477853534</v>
      </c>
      <c r="G46" s="64">
        <v>-289.60219716780296</v>
      </c>
      <c r="H46" s="64">
        <v>-52.802929557070655</v>
      </c>
      <c r="I46" s="64">
        <v>183.99633805366153</v>
      </c>
      <c r="J46" s="64">
        <v>420.7956056643942</v>
      </c>
      <c r="K46" s="64">
        <v>657.5948732751267</v>
      </c>
      <c r="L46" s="64">
        <v>894.39414088585863</v>
      </c>
      <c r="M46" s="64">
        <v>1131.1934084965912</v>
      </c>
      <c r="N46" s="64">
        <v>1367.9926761073234</v>
      </c>
      <c r="O46" s="64">
        <v>1604.7919437180556</v>
      </c>
      <c r="P46" s="64">
        <v>1841.5912113287882</v>
      </c>
    </row>
    <row r="47" spans="1:17" ht="15.75" thickBot="1">
      <c r="A47" s="1"/>
      <c r="B47" s="1"/>
      <c r="C47" s="1"/>
      <c r="D47" s="74"/>
      <c r="E47" s="65">
        <v>0.12</v>
      </c>
      <c r="F47" s="63">
        <v>-506.40266321538991</v>
      </c>
      <c r="G47" s="63">
        <v>-259.6039948230848</v>
      </c>
      <c r="H47" s="63">
        <v>-12.805326430779871</v>
      </c>
      <c r="I47" s="63">
        <v>233.99334196152523</v>
      </c>
      <c r="J47" s="63">
        <v>480.79201035383056</v>
      </c>
      <c r="K47" s="63">
        <v>727.5906787461355</v>
      </c>
      <c r="L47" s="63">
        <v>974.38934713844037</v>
      </c>
      <c r="M47" s="63">
        <v>1221.1880155307458</v>
      </c>
      <c r="N47" s="63">
        <v>1467.9866839230506</v>
      </c>
      <c r="O47" s="63">
        <v>1714.785352315356</v>
      </c>
      <c r="P47" s="63">
        <v>1961.5840207076612</v>
      </c>
    </row>
    <row r="48" spans="1:17" ht="28.5">
      <c r="A48" s="1"/>
      <c r="B48" s="1"/>
      <c r="C48" s="1"/>
      <c r="D48" s="76"/>
      <c r="E48" s="77" t="s">
        <v>48</v>
      </c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</row>
    <row r="49" spans="1:16" ht="21.75" thickBot="1">
      <c r="A49" s="1"/>
      <c r="B49" s="1"/>
      <c r="C49" s="1"/>
      <c r="D49" s="76"/>
      <c r="E49" s="76"/>
      <c r="F49" s="79" t="s">
        <v>2</v>
      </c>
      <c r="G49" s="76"/>
      <c r="H49" s="76"/>
      <c r="I49" s="76"/>
      <c r="J49" s="76"/>
      <c r="K49" s="76"/>
      <c r="L49" s="76"/>
      <c r="M49" s="76"/>
      <c r="N49" s="76"/>
      <c r="O49" s="76"/>
      <c r="P49" s="76"/>
    </row>
    <row r="50" spans="1:16" ht="21.75" thickBot="1">
      <c r="A50" s="1"/>
      <c r="B50" s="1"/>
      <c r="C50" s="1"/>
      <c r="D50" s="44" t="s">
        <v>43</v>
      </c>
      <c r="E50" s="70">
        <f>B19</f>
        <v>0.1952613173841673</v>
      </c>
      <c r="F50" s="81">
        <v>50</v>
      </c>
      <c r="G50" s="81">
        <v>75</v>
      </c>
      <c r="H50" s="81">
        <v>100</v>
      </c>
      <c r="I50" s="81">
        <v>125</v>
      </c>
      <c r="J50" s="81">
        <v>150</v>
      </c>
      <c r="K50" s="81">
        <v>175</v>
      </c>
      <c r="L50" s="81">
        <v>200</v>
      </c>
      <c r="M50" s="81">
        <v>225</v>
      </c>
      <c r="N50" s="81">
        <v>250</v>
      </c>
      <c r="O50" s="81">
        <v>275</v>
      </c>
      <c r="P50" s="81">
        <v>300</v>
      </c>
    </row>
    <row r="51" spans="1:16" ht="21.75" thickBot="1">
      <c r="A51" s="1"/>
      <c r="B51" s="1"/>
      <c r="C51" s="1"/>
      <c r="D51" s="75" t="s">
        <v>44</v>
      </c>
      <c r="E51" s="65">
        <v>0.02</v>
      </c>
      <c r="F51" s="80">
        <f t="dataTable" ref="F51:P61" dt2D="1" dtr="1" r1="B5" r2="B6" ca="1"/>
        <v>-9.4536507002254577E-2</v>
      </c>
      <c r="G51" s="80">
        <v>-3.3372934362951856E-2</v>
      </c>
      <c r="H51" s="80">
        <v>1.6343944504500385E-2</v>
      </c>
      <c r="I51" s="80">
        <v>5.9565135869195318E-2</v>
      </c>
      <c r="J51" s="80">
        <v>9.8600555060034845E-2</v>
      </c>
      <c r="K51" s="80">
        <v>0.1347260909457153</v>
      </c>
      <c r="L51" s="80">
        <v>0.16872443127725312</v>
      </c>
      <c r="M51" s="80">
        <v>0.20111146075143904</v>
      </c>
      <c r="N51" s="80">
        <v>0.23224542545229476</v>
      </c>
      <c r="O51" s="80">
        <v>0.26238512417786364</v>
      </c>
      <c r="P51" s="80">
        <v>0.29172335718858378</v>
      </c>
    </row>
    <row r="52" spans="1:16" ht="15.75" thickBot="1">
      <c r="A52" s="1"/>
      <c r="B52" s="1"/>
      <c r="C52" s="1"/>
      <c r="D52" s="74"/>
      <c r="E52" s="65">
        <v>0.03</v>
      </c>
      <c r="F52" s="80">
        <v>-8.7038020289081364E-2</v>
      </c>
      <c r="G52" s="80">
        <v>-2.549595584528741E-2</v>
      </c>
      <c r="H52" s="80">
        <v>2.4501306245025445E-2</v>
      </c>
      <c r="I52" s="80">
        <v>6.7945355092902782E-2</v>
      </c>
      <c r="J52" s="80">
        <v>0.10716504970348018</v>
      </c>
      <c r="K52" s="80">
        <v>0.14344679211701861</v>
      </c>
      <c r="L52" s="80">
        <v>0.17757977896849186</v>
      </c>
      <c r="M52" s="80">
        <v>0.21008424578321461</v>
      </c>
      <c r="N52" s="80">
        <v>0.2413215184932167</v>
      </c>
      <c r="O52" s="80">
        <v>0.27155267581186959</v>
      </c>
      <c r="P52" s="80">
        <v>0.30097226746792116</v>
      </c>
    </row>
    <row r="53" spans="1:16" ht="15.75" thickBot="1">
      <c r="A53" s="1"/>
      <c r="B53" s="1"/>
      <c r="C53" s="1"/>
      <c r="D53" s="74"/>
      <c r="E53" s="65">
        <v>0.04</v>
      </c>
      <c r="F53" s="80">
        <v>-7.9548338928345452E-2</v>
      </c>
      <c r="G53" s="80">
        <v>-1.7628278658556429E-2</v>
      </c>
      <c r="H53" s="80">
        <v>3.2649065732297755E-2</v>
      </c>
      <c r="I53" s="80">
        <v>7.6315803583730135E-2</v>
      </c>
      <c r="J53" s="80">
        <v>0.11571970555256272</v>
      </c>
      <c r="K53" s="80">
        <v>0.15215766693312283</v>
      </c>
      <c r="L53" s="80">
        <v>0.18642537912063162</v>
      </c>
      <c r="M53" s="80">
        <v>0.21904741751237489</v>
      </c>
      <c r="N53" s="80">
        <v>0.2503881788401543</v>
      </c>
      <c r="O53" s="80">
        <v>0.2807110139769402</v>
      </c>
      <c r="P53" s="80">
        <v>0.31021221525925768</v>
      </c>
    </row>
    <row r="54" spans="1:16" ht="15.75" thickBot="1">
      <c r="A54" s="1"/>
      <c r="B54" s="1"/>
      <c r="C54" s="1"/>
      <c r="D54" s="74"/>
      <c r="E54" s="65">
        <v>0.05</v>
      </c>
      <c r="F54" s="80">
        <v>-7.2067366154625057E-2</v>
      </c>
      <c r="G54" s="80">
        <v>-9.7698023269472412E-3</v>
      </c>
      <c r="H54" s="80">
        <v>4.0787324071551057E-2</v>
      </c>
      <c r="I54" s="80">
        <v>8.4676580848323635E-2</v>
      </c>
      <c r="J54" s="80">
        <v>0.12426461877737438</v>
      </c>
      <c r="K54" s="80">
        <v>0.16085880685238196</v>
      </c>
      <c r="L54" s="80">
        <v>0.1952613173841673</v>
      </c>
      <c r="M54" s="80">
        <v>0.2280010549365401</v>
      </c>
      <c r="N54" s="80">
        <v>0.25944547824542452</v>
      </c>
      <c r="O54" s="80">
        <v>0.28986020270181312</v>
      </c>
      <c r="P54" s="80">
        <v>0.31944325665421602</v>
      </c>
    </row>
    <row r="55" spans="1:16" ht="15.75" thickBot="1">
      <c r="A55" s="1"/>
      <c r="B55" s="1"/>
      <c r="C55" s="1"/>
      <c r="D55" s="74"/>
      <c r="E55" s="65">
        <v>0.06</v>
      </c>
      <c r="F55" s="80">
        <v>-6.4595007145857086E-2</v>
      </c>
      <c r="G55" s="80">
        <v>-1.9204283434286484E-3</v>
      </c>
      <c r="H55" s="80">
        <v>4.8916180460389702E-2</v>
      </c>
      <c r="I55" s="80">
        <v>9.3027784614829967E-2</v>
      </c>
      <c r="J55" s="80">
        <v>0.13279988396269515</v>
      </c>
      <c r="K55" s="80">
        <v>0.16955030193726084</v>
      </c>
      <c r="L55" s="80">
        <v>0.20408767824641982</v>
      </c>
      <c r="M55" s="80">
        <v>0.23694523613624807</v>
      </c>
      <c r="N55" s="80">
        <v>0.26849348773494497</v>
      </c>
      <c r="O55" s="80">
        <v>0.29900030560438617</v>
      </c>
      <c r="P55" s="80">
        <v>0.32866544757700411</v>
      </c>
    </row>
    <row r="56" spans="1:16" ht="15.75" thickBot="1">
      <c r="A56" s="1"/>
      <c r="B56" s="1"/>
      <c r="C56" s="1"/>
      <c r="D56" s="74"/>
      <c r="E56" s="65">
        <v>7.0000000000000007E-2</v>
      </c>
      <c r="F56" s="80">
        <v>-5.7131168980405489E-2</v>
      </c>
      <c r="G56" s="80">
        <v>5.9199398805040992E-3</v>
      </c>
      <c r="H56" s="80">
        <v>5.7035732252879612E-2</v>
      </c>
      <c r="I56" s="80">
        <v>0.1013695108761159</v>
      </c>
      <c r="J56" s="80">
        <v>0.14132559408721801</v>
      </c>
      <c r="K56" s="80">
        <v>0.17823224087948075</v>
      </c>
      <c r="L56" s="80">
        <v>0.21290454504645262</v>
      </c>
      <c r="M56" s="80">
        <v>0.2458800382997941</v>
      </c>
      <c r="N56" s="80">
        <v>0.27753227771701261</v>
      </c>
      <c r="O56" s="80">
        <v>0.30813138587799704</v>
      </c>
      <c r="P56" s="80">
        <v>0.33787884376268229</v>
      </c>
    </row>
    <row r="57" spans="1:16" ht="15.75" thickBot="1">
      <c r="A57" s="1"/>
      <c r="B57" s="1"/>
      <c r="C57" s="1"/>
      <c r="D57" s="74"/>
      <c r="E57" s="65">
        <v>0.08</v>
      </c>
      <c r="F57" s="80">
        <v>-4.9675760576492034E-2</v>
      </c>
      <c r="G57" s="80">
        <v>1.3751397067255366E-2</v>
      </c>
      <c r="H57" s="80">
        <v>6.514607497730962E-2</v>
      </c>
      <c r="I57" s="80">
        <v>0.10970185393145471</v>
      </c>
      <c r="J57" s="80">
        <v>0.14984184062081307</v>
      </c>
      <c r="K57" s="80">
        <v>0.18690471102484385</v>
      </c>
      <c r="L57" s="80">
        <v>0.22171199998991931</v>
      </c>
      <c r="M57" s="80">
        <v>0.25480553767299163</v>
      </c>
      <c r="N57" s="80">
        <v>0.28656191791542862</v>
      </c>
      <c r="O57" s="80">
        <v>0.31725350627907334</v>
      </c>
      <c r="P57" s="80">
        <v>0.34708350073704142</v>
      </c>
    </row>
    <row r="58" spans="1:16" ht="15.75" thickBot="1">
      <c r="A58" s="1"/>
      <c r="B58" s="1"/>
      <c r="C58" s="1"/>
      <c r="D58" s="74"/>
      <c r="E58" s="65">
        <v>0.09</v>
      </c>
      <c r="F58" s="80">
        <v>-4.2228692634642684E-2</v>
      </c>
      <c r="G58" s="80">
        <v>2.1574036148664044E-2</v>
      </c>
      <c r="H58" s="80">
        <v>7.324730241586308E-2</v>
      </c>
      <c r="I58" s="80">
        <v>0.1180249064262</v>
      </c>
      <c r="J58" s="80">
        <v>0.15834871352340119</v>
      </c>
      <c r="K58" s="80">
        <v>0.19556779839770444</v>
      </c>
      <c r="L58" s="80">
        <v>0.23051012416346572</v>
      </c>
      <c r="M58" s="80">
        <v>0.26372180963145153</v>
      </c>
      <c r="N58" s="80">
        <v>0.29558247738035659</v>
      </c>
      <c r="O58" s="80">
        <v>0.32636672911605569</v>
      </c>
      <c r="P58" s="80">
        <v>0.35627947379796154</v>
      </c>
    </row>
    <row r="59" spans="1:16" ht="15.75" thickBot="1">
      <c r="A59" s="1"/>
      <c r="B59" s="1"/>
      <c r="C59" s="1"/>
      <c r="D59" s="74"/>
      <c r="E59" s="65">
        <v>0.1</v>
      </c>
      <c r="F59" s="80">
        <v>-3.4789877616320908E-2</v>
      </c>
      <c r="G59" s="80">
        <v>2.938794826237312E-2</v>
      </c>
      <c r="H59" s="80">
        <v>8.1339506633267167E-2</v>
      </c>
      <c r="I59" s="80">
        <v>0.12633875940916672</v>
      </c>
      <c r="J59" s="80">
        <v>0.16684630128456779</v>
      </c>
      <c r="K59" s="80">
        <v>0.20422158772500865</v>
      </c>
      <c r="L59" s="80">
        <v>0.23929899757474526</v>
      </c>
      <c r="M59" s="80">
        <v>0.27262892865061339</v>
      </c>
      <c r="N59" s="80">
        <v>0.30459402448645956</v>
      </c>
      <c r="O59" s="80">
        <v>0.33547111623949388</v>
      </c>
      <c r="P59" s="80">
        <v>0.36546681799808156</v>
      </c>
    </row>
    <row r="60" spans="1:16" ht="15.75" thickBot="1">
      <c r="A60" s="1"/>
      <c r="B60" s="1"/>
      <c r="C60" s="1"/>
      <c r="D60" s="74"/>
      <c r="E60" s="65">
        <v>0.11</v>
      </c>
      <c r="F60" s="80">
        <v>-2.7359229638500904E-2</v>
      </c>
      <c r="G60" s="80">
        <v>3.7193222852846208E-2</v>
      </c>
      <c r="H60" s="80">
        <v>8.9422778024239591E-2</v>
      </c>
      <c r="I60" s="80">
        <v>0.13464350232498656</v>
      </c>
      <c r="J60" s="80">
        <v>0.17533469095517673</v>
      </c>
      <c r="K60" s="80">
        <v>0.2128661624597612</v>
      </c>
      <c r="L60" s="80">
        <v>0.24807869909881108</v>
      </c>
      <c r="M60" s="80">
        <v>0.28152696832075796</v>
      </c>
      <c r="N60" s="80">
        <v>0.31359662693183799</v>
      </c>
      <c r="O60" s="80">
        <v>0.34456672903320462</v>
      </c>
      <c r="P60" s="80">
        <v>0.37464558812853843</v>
      </c>
    </row>
    <row r="61" spans="1:16" ht="15.75" thickBot="1">
      <c r="A61" s="1"/>
      <c r="B61" s="1"/>
      <c r="C61" s="1"/>
      <c r="D61" s="74"/>
      <c r="E61" s="65">
        <v>0.12</v>
      </c>
      <c r="F61" s="80">
        <v>-1.9936664481325805E-2</v>
      </c>
      <c r="G61" s="80">
        <v>4.4989947689338283E-2</v>
      </c>
      <c r="H61" s="80">
        <v>9.7497205355977057E-2</v>
      </c>
      <c r="I61" s="80">
        <v>0.14293922310398055</v>
      </c>
      <c r="J61" s="80">
        <v>0.18381396817821138</v>
      </c>
      <c r="K61" s="80">
        <v>0.22150160480360181</v>
      </c>
      <c r="L61" s="80">
        <v>0.25684930657564919</v>
      </c>
      <c r="M61" s="80">
        <v>0.2904160013545547</v>
      </c>
      <c r="N61" s="80">
        <v>0.32259035173769934</v>
      </c>
      <c r="O61" s="80">
        <v>0.35365362840634251</v>
      </c>
      <c r="P61" s="80">
        <v>0.383815838703359</v>
      </c>
    </row>
    <row r="62" spans="1:16" ht="28.5">
      <c r="A62" s="1"/>
      <c r="B62" s="1"/>
      <c r="C62" s="1"/>
      <c r="D62" s="76"/>
      <c r="E62" s="77" t="s">
        <v>49</v>
      </c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</row>
    <row r="63" spans="1:16" ht="21.75" thickBot="1">
      <c r="A63" s="1"/>
      <c r="B63" s="1"/>
      <c r="C63" s="1"/>
      <c r="D63" s="76"/>
      <c r="E63" s="76"/>
      <c r="F63" s="79" t="s">
        <v>2</v>
      </c>
      <c r="G63" s="76"/>
      <c r="H63" s="76"/>
      <c r="I63" s="76"/>
      <c r="J63" s="76"/>
      <c r="K63" s="76"/>
      <c r="L63" s="76"/>
      <c r="M63" s="76"/>
      <c r="N63" s="76"/>
      <c r="O63" s="76"/>
      <c r="P63" s="76"/>
    </row>
    <row r="64" spans="1:16" ht="21.75" thickBot="1">
      <c r="A64" s="1"/>
      <c r="B64" s="1"/>
      <c r="C64" s="1"/>
      <c r="D64" s="44" t="s">
        <v>43</v>
      </c>
      <c r="E64" s="62">
        <f>B21</f>
        <v>6.3707478028003761</v>
      </c>
      <c r="F64" s="81">
        <v>50</v>
      </c>
      <c r="G64" s="81">
        <v>75</v>
      </c>
      <c r="H64" s="81">
        <v>100</v>
      </c>
      <c r="I64" s="81">
        <v>125</v>
      </c>
      <c r="J64" s="81">
        <v>150</v>
      </c>
      <c r="K64" s="81">
        <v>175</v>
      </c>
      <c r="L64" s="81">
        <v>200</v>
      </c>
      <c r="M64" s="81">
        <v>225</v>
      </c>
      <c r="N64" s="81">
        <v>250</v>
      </c>
      <c r="O64" s="81">
        <v>275</v>
      </c>
      <c r="P64" s="81">
        <v>300</v>
      </c>
    </row>
    <row r="65" spans="1:16" ht="21.75" thickBot="1">
      <c r="A65" s="1"/>
      <c r="B65" s="1"/>
      <c r="C65" s="1"/>
      <c r="D65" s="75" t="s">
        <v>44</v>
      </c>
      <c r="E65" s="65">
        <v>0.02</v>
      </c>
      <c r="F65" s="71">
        <f t="dataTable" ref="F65:P75" dt2D="1" dtr="1" r1="B5" r2="B6" ca="1"/>
        <v>29.522500666326099</v>
      </c>
      <c r="G65" s="71">
        <v>19.502500074036238</v>
      </c>
      <c r="H65" s="71">
        <v>14.492499777891309</v>
      </c>
      <c r="I65" s="71">
        <v>11.486499600204358</v>
      </c>
      <c r="J65" s="71">
        <v>9.4824994817463821</v>
      </c>
      <c r="K65" s="71">
        <v>8.0510708257049757</v>
      </c>
      <c r="L65" s="71">
        <v>6.9774993336739204</v>
      </c>
      <c r="M65" s="71">
        <v>6.1424992843164326</v>
      </c>
      <c r="N65" s="71">
        <v>5.4744992448304428</v>
      </c>
      <c r="O65" s="71">
        <v>4.92795375797827</v>
      </c>
      <c r="P65" s="71">
        <v>4.4724991856014569</v>
      </c>
    </row>
    <row r="66" spans="1:16" ht="15.75" thickBot="1">
      <c r="A66" s="1"/>
      <c r="B66" s="1"/>
      <c r="C66" s="1"/>
      <c r="D66" s="74"/>
      <c r="E66" s="65">
        <v>0.03</v>
      </c>
      <c r="F66" s="72">
        <v>28.488789898847415</v>
      </c>
      <c r="G66" s="72">
        <v>18.83520168352544</v>
      </c>
      <c r="H66" s="72">
        <v>14.008407575864453</v>
      </c>
      <c r="I66" s="72">
        <v>11.112331111267867</v>
      </c>
      <c r="J66" s="72">
        <v>9.1816134682034729</v>
      </c>
      <c r="K66" s="72">
        <v>7.8025294374431917</v>
      </c>
      <c r="L66" s="72">
        <v>6.7682164143729819</v>
      </c>
      <c r="M66" s="72">
        <v>5.9637507297628165</v>
      </c>
      <c r="N66" s="72">
        <v>5.3201781820746854</v>
      </c>
      <c r="O66" s="72">
        <v>4.7936188248753053</v>
      </c>
      <c r="P66" s="72">
        <v>4.3548193605424892</v>
      </c>
    </row>
    <row r="67" spans="1:16" ht="15.75" thickBot="1">
      <c r="A67" s="1"/>
      <c r="B67" s="1"/>
      <c r="C67" s="1"/>
      <c r="D67" s="74"/>
      <c r="E67" s="65">
        <v>0.04</v>
      </c>
      <c r="F67" s="71">
        <v>27.481155018777898</v>
      </c>
      <c r="G67" s="71">
        <v>18.185511647888781</v>
      </c>
      <c r="H67" s="71">
        <v>13.537689962444224</v>
      </c>
      <c r="I67" s="71">
        <v>10.748996951177483</v>
      </c>
      <c r="J67" s="71">
        <v>8.8898682769996604</v>
      </c>
      <c r="K67" s="71">
        <v>7.5619192240155009</v>
      </c>
      <c r="L67" s="71">
        <v>6.565957434277383</v>
      </c>
      <c r="M67" s="71">
        <v>5.791320486703289</v>
      </c>
      <c r="N67" s="71">
        <v>5.1716109286440135</v>
      </c>
      <c r="O67" s="71">
        <v>4.6645758356864251</v>
      </c>
      <c r="P67" s="71">
        <v>4.242046591555102</v>
      </c>
    </row>
    <row r="68" spans="1:16" ht="15.75" thickBot="1">
      <c r="A68" s="1"/>
      <c r="B68" s="1"/>
      <c r="C68" s="1"/>
      <c r="D68" s="74"/>
      <c r="E68" s="65">
        <v>0.05</v>
      </c>
      <c r="F68" s="72">
        <v>26.500000000000011</v>
      </c>
      <c r="G68" s="72">
        <v>17.553665690133506</v>
      </c>
      <c r="H68" s="72">
        <v>13.080498535200254</v>
      </c>
      <c r="I68" s="72">
        <v>10.396598242240302</v>
      </c>
      <c r="J68" s="72">
        <v>8.6073313802670004</v>
      </c>
      <c r="K68" s="72">
        <v>7.3292836217146444</v>
      </c>
      <c r="L68" s="73">
        <v>6.3707478028003761</v>
      </c>
      <c r="M68" s="72">
        <v>5.6252199436448347</v>
      </c>
      <c r="N68" s="72">
        <v>5.0287976563204007</v>
      </c>
      <c r="O68" s="72">
        <v>4.5408157848731374</v>
      </c>
      <c r="P68" s="72">
        <v>4.1341642253337509</v>
      </c>
    </row>
    <row r="69" spans="1:16" ht="15.75" thickBot="1">
      <c r="A69" s="1"/>
      <c r="B69" s="1"/>
      <c r="C69" s="1"/>
      <c r="D69" s="74"/>
      <c r="E69" s="65">
        <v>0.06</v>
      </c>
      <c r="F69" s="71">
        <v>25.545648352451952</v>
      </c>
      <c r="G69" s="71">
        <v>16.939846155721241</v>
      </c>
      <c r="H69" s="71">
        <v>12.636945057355874</v>
      </c>
      <c r="I69" s="71">
        <v>10.055204398336656</v>
      </c>
      <c r="J69" s="71">
        <v>8.3340439589905078</v>
      </c>
      <c r="K69" s="71">
        <v>7.1046436451718336</v>
      </c>
      <c r="L69" s="71">
        <v>6.1825934098078292</v>
      </c>
      <c r="M69" s="71">
        <v>5.4654432267469355</v>
      </c>
      <c r="N69" s="71">
        <v>4.8917230802982203</v>
      </c>
      <c r="O69" s="71">
        <v>4.422315687749272</v>
      </c>
      <c r="P69" s="71">
        <v>4.0311428606251472</v>
      </c>
    </row>
    <row r="70" spans="1:16" ht="15.75" thickBot="1">
      <c r="A70" s="1"/>
      <c r="B70" s="1"/>
      <c r="C70" s="1"/>
      <c r="D70" s="74"/>
      <c r="E70" s="65">
        <v>7.0000000000000007E-2</v>
      </c>
      <c r="F70" s="72">
        <v>24.618344109088547</v>
      </c>
      <c r="G70" s="72">
        <v>16.344182830299481</v>
      </c>
      <c r="H70" s="72">
        <v>12.207102190904937</v>
      </c>
      <c r="I70" s="72">
        <v>9.7248538072682233</v>
      </c>
      <c r="J70" s="72">
        <v>8.0700215515104112</v>
      </c>
      <c r="K70" s="72">
        <v>6.8879985116834028</v>
      </c>
      <c r="L70" s="72">
        <v>6.0014812318131447</v>
      </c>
      <c r="M70" s="72">
        <v>5.3119677919140562</v>
      </c>
      <c r="N70" s="72">
        <v>4.7603570399947852</v>
      </c>
      <c r="O70" s="72">
        <v>4.3090391520608362</v>
      </c>
      <c r="P70" s="72">
        <v>3.9329409121158783</v>
      </c>
    </row>
    <row r="71" spans="1:16" ht="15.75" thickBot="1">
      <c r="A71" s="1"/>
      <c r="B71" s="1"/>
      <c r="C71" s="1"/>
      <c r="D71" s="74"/>
      <c r="E71" s="65">
        <v>0.08</v>
      </c>
      <c r="F71" s="71">
        <v>23.718253371253045</v>
      </c>
      <c r="G71" s="71">
        <v>15.766754120420392</v>
      </c>
      <c r="H71" s="71">
        <v>11.791004495004062</v>
      </c>
      <c r="I71" s="71">
        <v>9.4055547197542637</v>
      </c>
      <c r="J71" s="71">
        <v>7.8152548695877329</v>
      </c>
      <c r="K71" s="71">
        <v>6.6793264051830654</v>
      </c>
      <c r="L71" s="71">
        <v>5.8273800568795675</v>
      </c>
      <c r="M71" s="71">
        <v>5.1647551193101791</v>
      </c>
      <c r="N71" s="71">
        <v>4.6346551692546685</v>
      </c>
      <c r="O71" s="71">
        <v>4.2009370283001592</v>
      </c>
      <c r="P71" s="71">
        <v>3.839505244171403</v>
      </c>
    </row>
    <row r="72" spans="1:16" ht="15.75" thickBot="1">
      <c r="A72" s="1"/>
      <c r="B72" s="1"/>
      <c r="C72" s="1"/>
      <c r="D72" s="74"/>
      <c r="E72" s="65">
        <v>0.09</v>
      </c>
      <c r="F72" s="72">
        <v>22.845466370534361</v>
      </c>
      <c r="G72" s="72">
        <v>15.207588568078886</v>
      </c>
      <c r="H72" s="72">
        <v>11.388649666851148</v>
      </c>
      <c r="I72" s="72">
        <v>9.09728632611451</v>
      </c>
      <c r="J72" s="72">
        <v>7.5697107656234142</v>
      </c>
      <c r="K72" s="72">
        <v>6.4785853652726324</v>
      </c>
      <c r="L72" s="72">
        <v>5.6602413150095456</v>
      </c>
      <c r="M72" s="72">
        <v>5.0237514981382567</v>
      </c>
      <c r="N72" s="72">
        <v>4.5145596446412259</v>
      </c>
      <c r="O72" s="72">
        <v>4.0979481281436545</v>
      </c>
      <c r="P72" s="72">
        <v>3.7507718643956789</v>
      </c>
    </row>
    <row r="73" spans="1:16" ht="15.75" thickBot="1">
      <c r="A73" s="1"/>
      <c r="B73" s="1"/>
      <c r="C73" s="1"/>
      <c r="D73" s="74"/>
      <c r="E73" s="65">
        <v>0.1</v>
      </c>
      <c r="F73" s="71">
        <v>21.999999999999982</v>
      </c>
      <c r="G73" s="71">
        <v>14.666666666666675</v>
      </c>
      <c r="H73" s="71">
        <v>11.000000000000004</v>
      </c>
      <c r="I73" s="71">
        <v>8.8000000000000007</v>
      </c>
      <c r="J73" s="71">
        <v>7.3333333333333321</v>
      </c>
      <c r="K73" s="71">
        <v>6.2857142857142856</v>
      </c>
      <c r="L73" s="71">
        <v>5.5</v>
      </c>
      <c r="M73" s="71">
        <v>4.8888888888888893</v>
      </c>
      <c r="N73" s="71">
        <v>4.4000000000000004</v>
      </c>
      <c r="O73" s="71">
        <v>4</v>
      </c>
      <c r="P73" s="71">
        <v>3.666666666666667</v>
      </c>
    </row>
    <row r="74" spans="1:16" ht="15.75" thickBot="1">
      <c r="A74" s="1"/>
      <c r="B74" s="1"/>
      <c r="C74" s="1"/>
      <c r="D74" s="74"/>
      <c r="E74" s="65">
        <v>0.11</v>
      </c>
      <c r="F74" s="72">
        <v>21.181800763716719</v>
      </c>
      <c r="G74" s="72">
        <v>14.143922943510233</v>
      </c>
      <c r="H74" s="72">
        <v>10.62498403340699</v>
      </c>
      <c r="I74" s="72">
        <v>8.5136206873450444</v>
      </c>
      <c r="J74" s="72">
        <v>7.1060451233037458</v>
      </c>
      <c r="K74" s="72">
        <v>6.1006340061313917</v>
      </c>
      <c r="L74" s="72">
        <v>5.346575668252127</v>
      </c>
      <c r="M74" s="72">
        <v>4.7600858499015857</v>
      </c>
      <c r="N74" s="72">
        <v>4.290893995221154</v>
      </c>
      <c r="O74" s="72">
        <v>3.9070097504826182</v>
      </c>
      <c r="P74" s="72">
        <v>3.5871062132005047</v>
      </c>
    </row>
    <row r="75" spans="1:16" ht="15.75" thickBot="1">
      <c r="A75" s="1"/>
      <c r="B75" s="1"/>
      <c r="C75" s="1"/>
      <c r="D75" s="74"/>
      <c r="E75" s="65">
        <v>0.12</v>
      </c>
      <c r="F75" s="71">
        <v>20.390748090697034</v>
      </c>
      <c r="G75" s="71">
        <v>13.63924827253541</v>
      </c>
      <c r="H75" s="71">
        <v>10.263498363454598</v>
      </c>
      <c r="I75" s="71">
        <v>8.2380484180061107</v>
      </c>
      <c r="J75" s="71">
        <v>6.8877484543737868</v>
      </c>
      <c r="K75" s="71">
        <v>5.9232484803506971</v>
      </c>
      <c r="L75" s="71">
        <v>5.199873499833382</v>
      </c>
      <c r="M75" s="71">
        <v>4.6372485149865792</v>
      </c>
      <c r="N75" s="71">
        <v>4.1871485271091382</v>
      </c>
      <c r="O75" s="71">
        <v>3.8188849006639578</v>
      </c>
      <c r="P75" s="71">
        <v>3.5119985452929754</v>
      </c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</sheetData>
  <conditionalFormatting sqref="F51:P61">
    <cfRule type="cellIs" dxfId="1" priority="4" operator="greaterThan">
      <formula>0.12</formula>
    </cfRule>
    <cfRule type="cellIs" dxfId="0" priority="5" operator="lessThan">
      <formula>0.12</formula>
    </cfRule>
  </conditionalFormatting>
  <conditionalFormatting sqref="F51:P61">
    <cfRule type="iconSet" priority="3">
      <iconSet iconSet="4Arrows">
        <cfvo type="percent" val="0"/>
        <cfvo type="num" val="0.1"/>
        <cfvo type="num" val="0.11"/>
        <cfvo type="num" val="0.12"/>
      </iconSet>
    </cfRule>
  </conditionalFormatting>
  <conditionalFormatting sqref="F37:P4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5:P7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Monte Carlo NPV</vt:lpstr>
      <vt:lpstr>NPV-Sensitivity Analysis</vt:lpstr>
      <vt:lpstr>Sheet3</vt:lpstr>
    </vt:vector>
  </TitlesOfParts>
  <Company>WFT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olanole</dc:creator>
  <cp:lastModifiedBy>Boris Panaiotov</cp:lastModifiedBy>
  <cp:lastPrinted>2009-11-16T21:59:28Z</cp:lastPrinted>
  <dcterms:created xsi:type="dcterms:W3CDTF">2009-11-12T21:43:42Z</dcterms:created>
  <dcterms:modified xsi:type="dcterms:W3CDTF">2016-08-29T17:04:05Z</dcterms:modified>
</cp:coreProperties>
</file>